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15"/>
  <workbookPr/>
  <mc:AlternateContent xmlns:mc="http://schemas.openxmlformats.org/markup-compatibility/2006">
    <mc:Choice Requires="x15">
      <x15ac:absPath xmlns:x15ac="http://schemas.microsoft.com/office/spreadsheetml/2010/11/ac" url="C:\Users\user\Downloads\"/>
    </mc:Choice>
  </mc:AlternateContent>
  <xr:revisionPtr revIDLastSave="29" documentId="13_ncr:1_{F357B6B9-7B28-47CC-8608-92CEE0C7DEF2}" xr6:coauthVersionLast="47" xr6:coauthVersionMax="47" xr10:uidLastSave="{FFEA3EE7-3B99-4347-B497-906D0DA2CD93}"/>
  <bookViews>
    <workbookView xWindow="28680" yWindow="-120" windowWidth="29040" windowHeight="15720" tabRatio="906" firstSheet="3" activeTab="2" xr2:uid="{53177E19-218F-4F87-B64E-10CBC232F569}"/>
  </bookViews>
  <sheets>
    <sheet name="＜見本＞別紙1-1（基本項目）" sheetId="17" state="hidden" r:id="rId1"/>
    <sheet name="＜見本＞別紙1-2（加算項目）" sheetId="18" state="hidden" r:id="rId2"/>
    <sheet name="＜見本＞入力シート " sheetId="23" r:id="rId3"/>
    <sheet name="入力シート" sheetId="2" r:id="rId4"/>
    <sheet name="別紙1-1（基本項目）" sheetId="3" r:id="rId5"/>
    <sheet name="別紙1-2（加算項目）" sheetId="5" r:id="rId6"/>
    <sheet name="検収調書A（求人情報発信費）" sheetId="20" r:id="rId7"/>
    <sheet name="検収調書B（印刷製本費）" sheetId="21" r:id="rId8"/>
    <sheet name="検収調書C（備品類導入費）" sheetId="22" r:id="rId9"/>
  </sheets>
  <definedNames>
    <definedName name="_xlnm._FilterDatabase" localSheetId="2" hidden="1">'＜見本＞入力シート '!#REF!</definedName>
    <definedName name="_xlnm._FilterDatabase" localSheetId="3" hidden="1">入力シート!#REF!</definedName>
    <definedName name="_xlnm.Print_Area" localSheetId="2">'＜見本＞入力シート '!$A$1:$BY$143</definedName>
    <definedName name="_xlnm.Print_Area" localSheetId="0">'＜見本＞別紙1-1（基本項目）'!$A$1:$AU$72</definedName>
    <definedName name="_xlnm.Print_Area" localSheetId="1">'＜見本＞別紙1-2（加算項目）'!$A$1:$AU$47</definedName>
    <definedName name="_xlnm.Print_Area" localSheetId="6">'検収調書A（求人情報発信費）'!$A$1:$AF$56</definedName>
    <definedName name="_xlnm.Print_Area" localSheetId="7">'検収調書B（印刷製本費）'!$A$1:$AF$56</definedName>
    <definedName name="_xlnm.Print_Area" localSheetId="8">'検収調書C（備品類導入費）'!$A$1:$AF$207</definedName>
    <definedName name="_xlnm.Print_Area" localSheetId="3">入力シート!$A$1:$BX$143</definedName>
    <definedName name="_xlnm.Print_Area" localSheetId="4">'別紙1-1（基本項目）'!$A$1:$AX$141</definedName>
    <definedName name="_xlnm.Print_Area" localSheetId="5">'別紙1-2（加算項目）'!$A$1:$AU$112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33" i="3" l="1"/>
  <c r="V93" i="3"/>
  <c r="V66" i="3"/>
  <c r="V67" i="3"/>
  <c r="V68" i="3"/>
  <c r="V69" i="3"/>
  <c r="V70" i="3"/>
  <c r="V71" i="3"/>
  <c r="V72" i="3"/>
  <c r="V73" i="3"/>
  <c r="V74" i="3"/>
  <c r="V75" i="3"/>
  <c r="V76" i="3"/>
  <c r="V77" i="3"/>
  <c r="V78" i="3"/>
  <c r="V79" i="3"/>
  <c r="V80" i="3"/>
  <c r="V81" i="3"/>
  <c r="V82" i="3"/>
  <c r="V83" i="3"/>
  <c r="V84" i="3"/>
  <c r="V85" i="3"/>
  <c r="V86" i="3"/>
  <c r="V87" i="3"/>
  <c r="V88" i="3"/>
  <c r="V89" i="3"/>
  <c r="V90" i="3"/>
  <c r="V91" i="3"/>
  <c r="V92" i="3"/>
  <c r="V94" i="3"/>
  <c r="V65" i="3"/>
  <c r="G7" i="2"/>
  <c r="AG55" i="5"/>
  <c r="AA43" i="5"/>
  <c r="W55" i="5"/>
  <c r="W43" i="5"/>
  <c r="AA60" i="5"/>
  <c r="AA56" i="5"/>
  <c r="AA48" i="5"/>
  <c r="AA74" i="5"/>
  <c r="AA68" i="5"/>
  <c r="AA63" i="5"/>
  <c r="AA57" i="5"/>
  <c r="AA58" i="5"/>
  <c r="AA59" i="5"/>
  <c r="AA61" i="5"/>
  <c r="AA62" i="5"/>
  <c r="AA64" i="5"/>
  <c r="AA55" i="5"/>
  <c r="AA44" i="5"/>
  <c r="AA45" i="5"/>
  <c r="AA46" i="5"/>
  <c r="AA47" i="5"/>
  <c r="AA49" i="5"/>
  <c r="AA50" i="5"/>
  <c r="AA51" i="5"/>
  <c r="AA52" i="5"/>
  <c r="L123" i="3"/>
  <c r="AH69" i="5"/>
  <c r="AH70" i="5"/>
  <c r="AH71" i="5"/>
  <c r="AH72" i="5"/>
  <c r="AH73" i="5"/>
  <c r="AH74" i="5"/>
  <c r="AH75" i="5"/>
  <c r="AH76" i="5"/>
  <c r="AH77" i="5"/>
  <c r="W80" i="5"/>
  <c r="W67" i="5"/>
  <c r="AM95" i="5"/>
  <c r="AM96" i="5"/>
  <c r="AM97" i="5"/>
  <c r="AM98" i="5"/>
  <c r="AM99" i="5"/>
  <c r="AM100" i="5"/>
  <c r="AM101" i="5"/>
  <c r="AM102" i="5"/>
  <c r="AM103" i="5"/>
  <c r="AH95" i="5"/>
  <c r="AH96" i="5"/>
  <c r="AH97" i="5"/>
  <c r="AH98" i="5"/>
  <c r="AH99" i="5"/>
  <c r="AH100" i="5"/>
  <c r="AH101" i="5"/>
  <c r="AH102" i="5"/>
  <c r="AH103" i="5"/>
  <c r="AA95" i="5"/>
  <c r="AA96" i="5"/>
  <c r="AA97" i="5"/>
  <c r="AA98" i="5"/>
  <c r="AA99" i="5"/>
  <c r="AA100" i="5"/>
  <c r="AA101" i="5"/>
  <c r="AA102" i="5"/>
  <c r="AA103" i="5"/>
  <c r="AA94" i="5"/>
  <c r="W95" i="5"/>
  <c r="W96" i="5"/>
  <c r="W97" i="5"/>
  <c r="W98" i="5"/>
  <c r="W99" i="5"/>
  <c r="W100" i="5"/>
  <c r="W101" i="5"/>
  <c r="W102" i="5"/>
  <c r="W103" i="5"/>
  <c r="W94" i="5"/>
  <c r="P95" i="5"/>
  <c r="P96" i="5"/>
  <c r="P97" i="5"/>
  <c r="P98" i="5"/>
  <c r="P99" i="5"/>
  <c r="P100" i="5"/>
  <c r="P101" i="5"/>
  <c r="P102" i="5"/>
  <c r="P103" i="5"/>
  <c r="P94" i="5"/>
  <c r="P82" i="5"/>
  <c r="P83" i="5"/>
  <c r="P84" i="5"/>
  <c r="P85" i="5"/>
  <c r="P86" i="5"/>
  <c r="P87" i="5"/>
  <c r="P88" i="5"/>
  <c r="P89" i="5"/>
  <c r="P90" i="5"/>
  <c r="P81" i="5"/>
  <c r="AA82" i="5"/>
  <c r="AA83" i="5"/>
  <c r="AA84" i="5"/>
  <c r="AA85" i="5"/>
  <c r="AA86" i="5"/>
  <c r="AA87" i="5"/>
  <c r="AA88" i="5"/>
  <c r="AA89" i="5"/>
  <c r="AA90" i="5"/>
  <c r="AA81" i="5"/>
  <c r="W82" i="5"/>
  <c r="W83" i="5"/>
  <c r="W84" i="5"/>
  <c r="W85" i="5"/>
  <c r="W86" i="5"/>
  <c r="W87" i="5"/>
  <c r="W88" i="5"/>
  <c r="W89" i="5"/>
  <c r="W90" i="5"/>
  <c r="W81" i="5"/>
  <c r="AM69" i="5"/>
  <c r="AM70" i="5"/>
  <c r="AM71" i="5"/>
  <c r="AM72" i="5"/>
  <c r="AM73" i="5"/>
  <c r="AM74" i="5"/>
  <c r="AM75" i="5"/>
  <c r="AM76" i="5"/>
  <c r="AM77" i="5"/>
  <c r="AM68" i="5"/>
  <c r="AA69" i="5"/>
  <c r="AA70" i="5"/>
  <c r="AA71" i="5"/>
  <c r="AA72" i="5"/>
  <c r="AA73" i="5"/>
  <c r="AA75" i="5"/>
  <c r="AA76" i="5"/>
  <c r="AA77" i="5"/>
  <c r="W69" i="5"/>
  <c r="W70" i="5"/>
  <c r="W71" i="5"/>
  <c r="W72" i="5"/>
  <c r="W73" i="5"/>
  <c r="W74" i="5"/>
  <c r="W75" i="5"/>
  <c r="W76" i="5"/>
  <c r="W77" i="5"/>
  <c r="W68" i="5"/>
  <c r="P69" i="5"/>
  <c r="P70" i="5"/>
  <c r="P71" i="5"/>
  <c r="P72" i="5"/>
  <c r="P73" i="5"/>
  <c r="P74" i="5"/>
  <c r="P75" i="5"/>
  <c r="P76" i="5"/>
  <c r="P77" i="5"/>
  <c r="P68" i="5"/>
  <c r="AM56" i="5"/>
  <c r="AM57" i="5"/>
  <c r="AM58" i="5"/>
  <c r="AM59" i="5"/>
  <c r="AM60" i="5"/>
  <c r="AM61" i="5"/>
  <c r="AM62" i="5"/>
  <c r="AM63" i="5"/>
  <c r="AM64" i="5"/>
  <c r="AM55" i="5"/>
  <c r="AH56" i="5"/>
  <c r="AH57" i="5"/>
  <c r="AH58" i="5"/>
  <c r="AH59" i="5"/>
  <c r="AH60" i="5"/>
  <c r="AH61" i="5"/>
  <c r="AH62" i="5"/>
  <c r="AH63" i="5"/>
  <c r="AH64" i="5"/>
  <c r="AH55" i="5"/>
  <c r="W56" i="5"/>
  <c r="W57" i="5"/>
  <c r="W58" i="5"/>
  <c r="W59" i="5"/>
  <c r="W60" i="5"/>
  <c r="W61" i="5"/>
  <c r="W62" i="5"/>
  <c r="W63" i="5"/>
  <c r="W64" i="5"/>
  <c r="AM44" i="5"/>
  <c r="AM45" i="5"/>
  <c r="AM46" i="5"/>
  <c r="AM47" i="5"/>
  <c r="AM48" i="5"/>
  <c r="AM49" i="5"/>
  <c r="AM50" i="5"/>
  <c r="AM51" i="5"/>
  <c r="AM52" i="5"/>
  <c r="AM43" i="5"/>
  <c r="AH44" i="5"/>
  <c r="AH45" i="5"/>
  <c r="AH46" i="5"/>
  <c r="AH47" i="5"/>
  <c r="AH48" i="5"/>
  <c r="AH49" i="5"/>
  <c r="AH50" i="5"/>
  <c r="AH51" i="5"/>
  <c r="AH52" i="5"/>
  <c r="AH43" i="5"/>
  <c r="W44" i="5"/>
  <c r="W45" i="5"/>
  <c r="W46" i="5"/>
  <c r="W47" i="5"/>
  <c r="W48" i="5"/>
  <c r="W49" i="5"/>
  <c r="W50" i="5"/>
  <c r="W51" i="5"/>
  <c r="W52" i="5"/>
  <c r="AT114" i="2"/>
  <c r="AT115" i="2"/>
  <c r="AT116" i="2"/>
  <c r="AT117" i="2"/>
  <c r="AT118" i="2"/>
  <c r="AT119" i="2"/>
  <c r="AT120" i="2"/>
  <c r="AT121" i="2"/>
  <c r="AT122" i="2"/>
  <c r="T66" i="3"/>
  <c r="T67" i="3"/>
  <c r="T68" i="3"/>
  <c r="T69" i="3"/>
  <c r="T70" i="3"/>
  <c r="T71" i="3"/>
  <c r="T72" i="3"/>
  <c r="T73" i="3"/>
  <c r="T74" i="3"/>
  <c r="T75" i="3"/>
  <c r="T76" i="3"/>
  <c r="T77" i="3"/>
  <c r="T78" i="3"/>
  <c r="T79" i="3"/>
  <c r="T80" i="3"/>
  <c r="T81" i="3"/>
  <c r="T82" i="3"/>
  <c r="T83" i="3"/>
  <c r="T84" i="3"/>
  <c r="T85" i="3"/>
  <c r="T86" i="3"/>
  <c r="T87" i="3"/>
  <c r="T88" i="3"/>
  <c r="T89" i="3"/>
  <c r="T90" i="3"/>
  <c r="T91" i="3"/>
  <c r="T92" i="3"/>
  <c r="T93" i="3"/>
  <c r="T94" i="3"/>
  <c r="T65" i="3"/>
  <c r="O66" i="3"/>
  <c r="O67" i="3"/>
  <c r="O68" i="3"/>
  <c r="O69" i="3"/>
  <c r="O70" i="3"/>
  <c r="O71" i="3"/>
  <c r="O72" i="3"/>
  <c r="O73" i="3"/>
  <c r="O74" i="3"/>
  <c r="O75" i="3"/>
  <c r="O76" i="3"/>
  <c r="O77" i="3"/>
  <c r="O78" i="3"/>
  <c r="O79" i="3"/>
  <c r="O80" i="3"/>
  <c r="O81" i="3"/>
  <c r="O82" i="3"/>
  <c r="O83" i="3"/>
  <c r="O84" i="3"/>
  <c r="O85" i="3"/>
  <c r="O86" i="3"/>
  <c r="O87" i="3"/>
  <c r="O88" i="3"/>
  <c r="O89" i="3"/>
  <c r="O90" i="3"/>
  <c r="O91" i="3"/>
  <c r="O92" i="3"/>
  <c r="O93" i="3"/>
  <c r="O94" i="3"/>
  <c r="O65" i="3"/>
  <c r="AK34" i="3"/>
  <c r="AK33" i="3"/>
  <c r="AD34" i="3"/>
  <c r="AD35" i="3"/>
  <c r="AD36" i="3"/>
  <c r="AD37" i="3"/>
  <c r="AD38" i="3"/>
  <c r="AD39" i="3"/>
  <c r="AD40" i="3"/>
  <c r="AD41" i="3"/>
  <c r="AD42" i="3"/>
  <c r="AD43" i="3"/>
  <c r="AD44" i="3"/>
  <c r="AD45" i="3"/>
  <c r="AD46" i="3"/>
  <c r="AD47" i="3"/>
  <c r="AD48" i="3"/>
  <c r="AD49" i="3"/>
  <c r="AD50" i="3"/>
  <c r="AD51" i="3"/>
  <c r="AD52" i="3"/>
  <c r="AD53" i="3"/>
  <c r="AD54" i="3"/>
  <c r="AD55" i="3"/>
  <c r="AD56" i="3"/>
  <c r="AD57" i="3"/>
  <c r="AD58" i="3"/>
  <c r="AD59" i="3"/>
  <c r="AD60" i="3"/>
  <c r="AD61" i="3"/>
  <c r="AD62" i="3"/>
  <c r="AD33" i="3"/>
  <c r="V34" i="3"/>
  <c r="V35" i="3"/>
  <c r="V36" i="3"/>
  <c r="V37" i="3"/>
  <c r="V38" i="3"/>
  <c r="V39" i="3"/>
  <c r="V40" i="3"/>
  <c r="V41" i="3"/>
  <c r="V42" i="3"/>
  <c r="V43" i="3"/>
  <c r="V44" i="3"/>
  <c r="V45" i="3"/>
  <c r="V46" i="3"/>
  <c r="V47" i="3"/>
  <c r="V48" i="3"/>
  <c r="V49" i="3"/>
  <c r="V50" i="3"/>
  <c r="V51" i="3"/>
  <c r="V52" i="3"/>
  <c r="V53" i="3"/>
  <c r="V54" i="3"/>
  <c r="V55" i="3"/>
  <c r="V56" i="3"/>
  <c r="V57" i="3"/>
  <c r="V58" i="3"/>
  <c r="V59" i="3"/>
  <c r="V60" i="3"/>
  <c r="V61" i="3"/>
  <c r="V62" i="3"/>
  <c r="V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33" i="3"/>
  <c r="AT27" i="3"/>
  <c r="AT28" i="3"/>
  <c r="AT29" i="3"/>
  <c r="AT30" i="3"/>
  <c r="AT26" i="3"/>
  <c r="AP27" i="3"/>
  <c r="AP28" i="3"/>
  <c r="AP29" i="3"/>
  <c r="AP30" i="3"/>
  <c r="AP26" i="3"/>
  <c r="AD27" i="3"/>
  <c r="AD28" i="3"/>
  <c r="AD29" i="3"/>
  <c r="AD30" i="3"/>
  <c r="AD26" i="3"/>
  <c r="V27" i="3"/>
  <c r="V28" i="3"/>
  <c r="V29" i="3"/>
  <c r="V30" i="3"/>
  <c r="V26" i="3"/>
  <c r="O27" i="3"/>
  <c r="O28" i="3"/>
  <c r="O29" i="3"/>
  <c r="O30" i="3"/>
  <c r="O26" i="3"/>
  <c r="AD20" i="3"/>
  <c r="AD21" i="3"/>
  <c r="AD22" i="3"/>
  <c r="AD23" i="3"/>
  <c r="AD19" i="3"/>
  <c r="O20" i="3"/>
  <c r="O21" i="3"/>
  <c r="O22" i="3"/>
  <c r="O23" i="3"/>
  <c r="O19" i="3"/>
  <c r="V20" i="3"/>
  <c r="V21" i="3"/>
  <c r="V22" i="3"/>
  <c r="V23" i="3"/>
  <c r="V19" i="3"/>
  <c r="AE174" i="22"/>
  <c r="AE175" i="22"/>
  <c r="AE176" i="22"/>
  <c r="AE177" i="22"/>
  <c r="AE178" i="22"/>
  <c r="AE179" i="22"/>
  <c r="AE180" i="22"/>
  <c r="AE181" i="22"/>
  <c r="AE182" i="22"/>
  <c r="AE183" i="22"/>
  <c r="AE184" i="22"/>
  <c r="AE185" i="22"/>
  <c r="AE186" i="22"/>
  <c r="AE187" i="22"/>
  <c r="AE188" i="22"/>
  <c r="AE189" i="22"/>
  <c r="AE190" i="22"/>
  <c r="AE191" i="22"/>
  <c r="AE192" i="22"/>
  <c r="AE193" i="22"/>
  <c r="AE194" i="22"/>
  <c r="AE195" i="22"/>
  <c r="AE196" i="22"/>
  <c r="AE197" i="22"/>
  <c r="AE198" i="22"/>
  <c r="AE199" i="22"/>
  <c r="AE200" i="22"/>
  <c r="AE201" i="22"/>
  <c r="AE202" i="22"/>
  <c r="AE173" i="22"/>
  <c r="W174" i="22"/>
  <c r="W175" i="22"/>
  <c r="W176" i="22"/>
  <c r="W177" i="22"/>
  <c r="W178" i="22"/>
  <c r="W179" i="22"/>
  <c r="W180" i="22"/>
  <c r="W181" i="22"/>
  <c r="W182" i="22"/>
  <c r="W183" i="22"/>
  <c r="W184" i="22"/>
  <c r="W185" i="22"/>
  <c r="W186" i="22"/>
  <c r="W187" i="22"/>
  <c r="W188" i="22"/>
  <c r="W189" i="22"/>
  <c r="W190" i="22"/>
  <c r="W191" i="22"/>
  <c r="W192" i="22"/>
  <c r="W193" i="22"/>
  <c r="W194" i="22"/>
  <c r="W195" i="22"/>
  <c r="W196" i="22"/>
  <c r="W197" i="22"/>
  <c r="W198" i="22"/>
  <c r="W199" i="22"/>
  <c r="W200" i="22"/>
  <c r="W201" i="22"/>
  <c r="W202" i="22"/>
  <c r="W173" i="22"/>
  <c r="N174" i="22"/>
  <c r="N175" i="22"/>
  <c r="N176" i="22"/>
  <c r="N177" i="22"/>
  <c r="N178" i="22"/>
  <c r="N179" i="22"/>
  <c r="N180" i="22"/>
  <c r="N181" i="22"/>
  <c r="N182" i="22"/>
  <c r="N183" i="22"/>
  <c r="N184" i="22"/>
  <c r="N185" i="22"/>
  <c r="N186" i="22"/>
  <c r="N187" i="22"/>
  <c r="N188" i="22"/>
  <c r="N189" i="22"/>
  <c r="N190" i="22"/>
  <c r="N191" i="22"/>
  <c r="N192" i="22"/>
  <c r="N193" i="22"/>
  <c r="N194" i="22"/>
  <c r="N195" i="22"/>
  <c r="N196" i="22"/>
  <c r="N197" i="22"/>
  <c r="N198" i="22"/>
  <c r="N199" i="22"/>
  <c r="N200" i="22"/>
  <c r="N201" i="22"/>
  <c r="N202" i="22"/>
  <c r="N173" i="22"/>
  <c r="F174" i="22"/>
  <c r="F175" i="22"/>
  <c r="F176" i="22"/>
  <c r="F177" i="22"/>
  <c r="F178" i="22"/>
  <c r="F179" i="22"/>
  <c r="F180" i="22"/>
  <c r="F181" i="22"/>
  <c r="F182" i="22"/>
  <c r="F183" i="22"/>
  <c r="F184" i="22"/>
  <c r="F185" i="22"/>
  <c r="F186" i="22"/>
  <c r="F187" i="22"/>
  <c r="F188" i="22"/>
  <c r="F189" i="22"/>
  <c r="F190" i="22"/>
  <c r="F191" i="22"/>
  <c r="F192" i="22"/>
  <c r="F193" i="22"/>
  <c r="F194" i="22"/>
  <c r="F195" i="22"/>
  <c r="F196" i="22"/>
  <c r="F197" i="22"/>
  <c r="F198" i="22"/>
  <c r="F199" i="22"/>
  <c r="F200" i="22"/>
  <c r="F201" i="22"/>
  <c r="F202" i="22"/>
  <c r="F173" i="22"/>
  <c r="C44" i="22"/>
  <c r="C45" i="22"/>
  <c r="C46" i="22"/>
  <c r="C47" i="22"/>
  <c r="C48" i="22"/>
  <c r="C49" i="22"/>
  <c r="C50" i="22"/>
  <c r="C51" i="22"/>
  <c r="C52" i="22"/>
  <c r="C53" i="22"/>
  <c r="C54" i="22"/>
  <c r="C55" i="22"/>
  <c r="C56" i="22"/>
  <c r="C57" i="22"/>
  <c r="C58" i="22"/>
  <c r="C59" i="22"/>
  <c r="C60" i="22"/>
  <c r="C61" i="22"/>
  <c r="C62" i="22"/>
  <c r="C63" i="22"/>
  <c r="C64" i="22"/>
  <c r="C65" i="22"/>
  <c r="C66" i="22"/>
  <c r="C67" i="22"/>
  <c r="C68" i="22"/>
  <c r="C69" i="22"/>
  <c r="C70" i="22"/>
  <c r="C71" i="22"/>
  <c r="C72" i="22"/>
  <c r="C43" i="22"/>
  <c r="AF8" i="22"/>
  <c r="AF9" i="22"/>
  <c r="AF10" i="22"/>
  <c r="AF11" i="22"/>
  <c r="AF12" i="22"/>
  <c r="AF13" i="22"/>
  <c r="AF14" i="22"/>
  <c r="AF15" i="22"/>
  <c r="AF16" i="22"/>
  <c r="AF17" i="22"/>
  <c r="AF18" i="22"/>
  <c r="AF19" i="22"/>
  <c r="AF20" i="22"/>
  <c r="AF21" i="22"/>
  <c r="AF22" i="22"/>
  <c r="AF23" i="22"/>
  <c r="AF24" i="22"/>
  <c r="AF25" i="22"/>
  <c r="AF26" i="22"/>
  <c r="AF27" i="22"/>
  <c r="AF28" i="22"/>
  <c r="AF29" i="22"/>
  <c r="AF30" i="22"/>
  <c r="AF31" i="22"/>
  <c r="AF32" i="22"/>
  <c r="AF33" i="22"/>
  <c r="AF34" i="22"/>
  <c r="AF35" i="22"/>
  <c r="AF36" i="22"/>
  <c r="AF7" i="22"/>
  <c r="AE8" i="22"/>
  <c r="AE9" i="22"/>
  <c r="AE10" i="22"/>
  <c r="AE11" i="22"/>
  <c r="AE12" i="22"/>
  <c r="AE13" i="22"/>
  <c r="AE14" i="22"/>
  <c r="AE15" i="22"/>
  <c r="AE16" i="22"/>
  <c r="AE17" i="22"/>
  <c r="AE18" i="22"/>
  <c r="AE19" i="22"/>
  <c r="AE20" i="22"/>
  <c r="AE21" i="22"/>
  <c r="AE22" i="22"/>
  <c r="AE23" i="22"/>
  <c r="AE24" i="22"/>
  <c r="AE25" i="22"/>
  <c r="AE26" i="22"/>
  <c r="AE27" i="22"/>
  <c r="AE28" i="22"/>
  <c r="AE29" i="22"/>
  <c r="AE30" i="22"/>
  <c r="AE31" i="22"/>
  <c r="AE32" i="22"/>
  <c r="AE33" i="22"/>
  <c r="AE34" i="22"/>
  <c r="AE35" i="22"/>
  <c r="AE36" i="22"/>
  <c r="AE7" i="22"/>
  <c r="AE48" i="21"/>
  <c r="AE49" i="21"/>
  <c r="AE50" i="21"/>
  <c r="AE51" i="21"/>
  <c r="AE47" i="21"/>
  <c r="W48" i="21"/>
  <c r="W49" i="21"/>
  <c r="W50" i="21"/>
  <c r="W51" i="21"/>
  <c r="W47" i="21"/>
  <c r="N48" i="21"/>
  <c r="N49" i="21"/>
  <c r="N50" i="21"/>
  <c r="N51" i="21"/>
  <c r="N47" i="21"/>
  <c r="F48" i="21"/>
  <c r="F49" i="21"/>
  <c r="F50" i="21"/>
  <c r="F51" i="21"/>
  <c r="F47" i="21"/>
  <c r="AF8" i="21"/>
  <c r="AF9" i="21"/>
  <c r="AF10" i="21"/>
  <c r="AF11" i="21"/>
  <c r="AF7" i="21"/>
  <c r="AE8" i="21"/>
  <c r="AE9" i="21"/>
  <c r="AE10" i="21"/>
  <c r="AE11" i="21"/>
  <c r="AE7" i="21"/>
  <c r="AE48" i="20"/>
  <c r="AE49" i="20"/>
  <c r="AE50" i="20"/>
  <c r="AE51" i="20"/>
  <c r="AE47" i="20"/>
  <c r="W48" i="20"/>
  <c r="W49" i="20"/>
  <c r="W50" i="20"/>
  <c r="W51" i="20"/>
  <c r="W47" i="20"/>
  <c r="N48" i="20"/>
  <c r="N49" i="20"/>
  <c r="N50" i="20"/>
  <c r="N51" i="20"/>
  <c r="N47" i="20"/>
  <c r="F48" i="20"/>
  <c r="F49" i="20"/>
  <c r="F50" i="20"/>
  <c r="F51" i="20"/>
  <c r="F47" i="20"/>
  <c r="C18" i="20"/>
  <c r="C19" i="20"/>
  <c r="C20" i="20"/>
  <c r="C21" i="20"/>
  <c r="C17" i="20"/>
  <c r="AF8" i="20"/>
  <c r="AF9" i="20"/>
  <c r="AF10" i="20"/>
  <c r="AF11" i="20"/>
  <c r="AF7" i="20"/>
  <c r="AE11" i="20"/>
  <c r="AE10" i="20"/>
  <c r="AE9" i="20"/>
  <c r="AE8" i="20"/>
  <c r="AE7" i="20"/>
  <c r="AH17" i="23" l="1"/>
  <c r="AH16" i="23"/>
  <c r="AP8" i="3"/>
  <c r="AP9" i="3"/>
  <c r="AP10" i="3"/>
  <c r="AP11" i="3"/>
  <c r="AP12" i="3"/>
  <c r="AP13" i="3"/>
  <c r="AP14" i="3"/>
  <c r="AP15" i="3"/>
  <c r="AP16" i="3"/>
  <c r="AP7" i="3"/>
  <c r="AD8" i="3"/>
  <c r="AD9" i="3"/>
  <c r="AD10" i="3"/>
  <c r="AD11" i="3"/>
  <c r="AD12" i="3"/>
  <c r="AD13" i="3"/>
  <c r="AD14" i="3"/>
  <c r="AD15" i="3"/>
  <c r="AD16" i="3"/>
  <c r="AD7" i="3"/>
  <c r="L7" i="3"/>
  <c r="V8" i="3"/>
  <c r="V9" i="3"/>
  <c r="V10" i="3"/>
  <c r="V11" i="3"/>
  <c r="V12" i="3"/>
  <c r="V13" i="3"/>
  <c r="V14" i="3"/>
  <c r="V15" i="3"/>
  <c r="V16" i="3"/>
  <c r="O8" i="3"/>
  <c r="O9" i="3"/>
  <c r="O10" i="3"/>
  <c r="O11" i="3"/>
  <c r="O12" i="3"/>
  <c r="O13" i="3"/>
  <c r="O14" i="3"/>
  <c r="O15" i="3"/>
  <c r="O16" i="3"/>
  <c r="N8" i="3"/>
  <c r="N9" i="3"/>
  <c r="N10" i="3"/>
  <c r="N11" i="3"/>
  <c r="N12" i="3"/>
  <c r="N13" i="3"/>
  <c r="N14" i="3"/>
  <c r="N15" i="3"/>
  <c r="N16" i="3"/>
  <c r="N7" i="3"/>
  <c r="M8" i="3"/>
  <c r="M9" i="3"/>
  <c r="M10" i="3"/>
  <c r="M11" i="3"/>
  <c r="M12" i="3"/>
  <c r="M13" i="3"/>
  <c r="M14" i="3"/>
  <c r="M15" i="3"/>
  <c r="M16" i="3"/>
  <c r="M7" i="3"/>
  <c r="L8" i="3"/>
  <c r="L9" i="3"/>
  <c r="L10" i="3"/>
  <c r="L11" i="3"/>
  <c r="L12" i="3"/>
  <c r="L13" i="3"/>
  <c r="L14" i="3"/>
  <c r="L15" i="3"/>
  <c r="L16" i="3"/>
  <c r="AH25" i="2"/>
  <c r="AH24" i="2"/>
  <c r="AH23" i="2"/>
  <c r="AH22" i="2"/>
  <c r="AH21" i="2"/>
  <c r="AH20" i="2"/>
  <c r="AH19" i="2"/>
  <c r="AH18" i="2"/>
  <c r="AH17" i="2"/>
  <c r="AH16" i="2"/>
  <c r="C18" i="21"/>
  <c r="C19" i="21"/>
  <c r="C20" i="21"/>
  <c r="C21" i="21"/>
  <c r="C17" i="21"/>
  <c r="BG113" i="23"/>
  <c r="AU114" i="23"/>
  <c r="AU115" i="23"/>
  <c r="AU116" i="23"/>
  <c r="AU117" i="23"/>
  <c r="AU118" i="23"/>
  <c r="AU119" i="23"/>
  <c r="AU120" i="23"/>
  <c r="AU121" i="23"/>
  <c r="AU122" i="23"/>
  <c r="D182" i="23" l="1"/>
  <c r="D181" i="23"/>
  <c r="D180" i="23"/>
  <c r="D179" i="23"/>
  <c r="D178" i="23"/>
  <c r="D177" i="23"/>
  <c r="D176" i="23"/>
  <c r="D175" i="23"/>
  <c r="D174" i="23"/>
  <c r="D173" i="23"/>
  <c r="D172" i="23"/>
  <c r="D171" i="23"/>
  <c r="D170" i="23"/>
  <c r="D169" i="23"/>
  <c r="D168" i="23"/>
  <c r="D167" i="23"/>
  <c r="D166" i="23"/>
  <c r="D165" i="23"/>
  <c r="D164" i="23"/>
  <c r="D163" i="23"/>
  <c r="D162" i="23"/>
  <c r="D161" i="23"/>
  <c r="D160" i="23"/>
  <c r="D159" i="23"/>
  <c r="D158" i="23"/>
  <c r="D157" i="23"/>
  <c r="D156" i="23"/>
  <c r="D155" i="23"/>
  <c r="D154" i="23"/>
  <c r="D153" i="23"/>
  <c r="D150" i="23"/>
  <c r="D149" i="23"/>
  <c r="D148" i="23"/>
  <c r="D147" i="23"/>
  <c r="D146" i="23"/>
  <c r="D143" i="23"/>
  <c r="D142" i="23"/>
  <c r="D141" i="23"/>
  <c r="D140" i="23"/>
  <c r="D139" i="23"/>
  <c r="BG136" i="23"/>
  <c r="AU136" i="23"/>
  <c r="BG135" i="23"/>
  <c r="AU135" i="23"/>
  <c r="BG134" i="23"/>
  <c r="AU134" i="23"/>
  <c r="BG133" i="23"/>
  <c r="AU133" i="23"/>
  <c r="BG132" i="23"/>
  <c r="AU132" i="23"/>
  <c r="BG131" i="23"/>
  <c r="AU131" i="23"/>
  <c r="BG130" i="23"/>
  <c r="AU130" i="23"/>
  <c r="BG129" i="23"/>
  <c r="AU129" i="23"/>
  <c r="BG128" i="23"/>
  <c r="AU128" i="23"/>
  <c r="BG127" i="23"/>
  <c r="AU127" i="23"/>
  <c r="CA122" i="23"/>
  <c r="BG122" i="23"/>
  <c r="CA121" i="23"/>
  <c r="BG121" i="23"/>
  <c r="CA120" i="23"/>
  <c r="BG120" i="23"/>
  <c r="CA119" i="23"/>
  <c r="BG119" i="23"/>
  <c r="CA118" i="23"/>
  <c r="BG118" i="23"/>
  <c r="CA117" i="23"/>
  <c r="BG117" i="23"/>
  <c r="CA116" i="23"/>
  <c r="BG116" i="23"/>
  <c r="CA115" i="23"/>
  <c r="BG115" i="23"/>
  <c r="CA114" i="23"/>
  <c r="BG114" i="23"/>
  <c r="CA113" i="23"/>
  <c r="AU113" i="23"/>
  <c r="AY108" i="23"/>
  <c r="AY107" i="23"/>
  <c r="AY106" i="23"/>
  <c r="AY105" i="23"/>
  <c r="AY104" i="23"/>
  <c r="AY103" i="23"/>
  <c r="AY102" i="23"/>
  <c r="AY101" i="23"/>
  <c r="AY100" i="23"/>
  <c r="AY99" i="23"/>
  <c r="AY98" i="23"/>
  <c r="AY97" i="23"/>
  <c r="AY96" i="23"/>
  <c r="AY95" i="23"/>
  <c r="AY94" i="23"/>
  <c r="AY93" i="23"/>
  <c r="AY92" i="23"/>
  <c r="AY91" i="23"/>
  <c r="AY90" i="23"/>
  <c r="AY89" i="23"/>
  <c r="AY88" i="23"/>
  <c r="AY87" i="23"/>
  <c r="AY86" i="23"/>
  <c r="AY85" i="23"/>
  <c r="AY84" i="23"/>
  <c r="AY83" i="23"/>
  <c r="AY82" i="23"/>
  <c r="AY81" i="23"/>
  <c r="AY80" i="23"/>
  <c r="AY79" i="23"/>
  <c r="BH75" i="23"/>
  <c r="BE75" i="23"/>
  <c r="AP75" i="23"/>
  <c r="AV75" i="23" s="1"/>
  <c r="AD75" i="23"/>
  <c r="BK75" i="23" s="1"/>
  <c r="BH74" i="23"/>
  <c r="BE74" i="23"/>
  <c r="AP74" i="23"/>
  <c r="AV74" i="23" s="1"/>
  <c r="AD74" i="23"/>
  <c r="BK74" i="23" s="1"/>
  <c r="BH73" i="23"/>
  <c r="BE73" i="23"/>
  <c r="AP73" i="23"/>
  <c r="AV73" i="23" s="1"/>
  <c r="AD73" i="23"/>
  <c r="BK73" i="23" s="1"/>
  <c r="BH72" i="23"/>
  <c r="BE72" i="23"/>
  <c r="AP72" i="23"/>
  <c r="AV72" i="23" s="1"/>
  <c r="AD72" i="23"/>
  <c r="BK72" i="23" s="1"/>
  <c r="BH71" i="23"/>
  <c r="BE71" i="23"/>
  <c r="AP71" i="23"/>
  <c r="AV71" i="23" s="1"/>
  <c r="AD71" i="23"/>
  <c r="BK71" i="23" s="1"/>
  <c r="BH70" i="23"/>
  <c r="BE70" i="23"/>
  <c r="AP70" i="23"/>
  <c r="AV70" i="23" s="1"/>
  <c r="AD70" i="23"/>
  <c r="BK70" i="23" s="1"/>
  <c r="BH69" i="23"/>
  <c r="BE69" i="23"/>
  <c r="AP69" i="23"/>
  <c r="AV69" i="23" s="1"/>
  <c r="AD69" i="23"/>
  <c r="BK69" i="23" s="1"/>
  <c r="BH68" i="23"/>
  <c r="BE68" i="23"/>
  <c r="AP68" i="23"/>
  <c r="AV68" i="23" s="1"/>
  <c r="AD68" i="23"/>
  <c r="BK68" i="23" s="1"/>
  <c r="BH67" i="23"/>
  <c r="BE67" i="23"/>
  <c r="AP67" i="23"/>
  <c r="AV67" i="23" s="1"/>
  <c r="AD67" i="23"/>
  <c r="BK67" i="23" s="1"/>
  <c r="BH66" i="23"/>
  <c r="BE66" i="23"/>
  <c r="AP66" i="23"/>
  <c r="AV66" i="23" s="1"/>
  <c r="AD66" i="23"/>
  <c r="BK66" i="23" s="1"/>
  <c r="BH65" i="23"/>
  <c r="BE65" i="23"/>
  <c r="AP65" i="23"/>
  <c r="AV65" i="23" s="1"/>
  <c r="AD65" i="23"/>
  <c r="BK65" i="23" s="1"/>
  <c r="BH64" i="23"/>
  <c r="BE64" i="23"/>
  <c r="AP64" i="23"/>
  <c r="AV64" i="23" s="1"/>
  <c r="AD64" i="23"/>
  <c r="BK64" i="23" s="1"/>
  <c r="BH63" i="23"/>
  <c r="BE63" i="23"/>
  <c r="AP63" i="23"/>
  <c r="AV63" i="23" s="1"/>
  <c r="AD63" i="23"/>
  <c r="BK63" i="23" s="1"/>
  <c r="BH62" i="23"/>
  <c r="BE62" i="23"/>
  <c r="AP62" i="23"/>
  <c r="AV62" i="23" s="1"/>
  <c r="AD62" i="23"/>
  <c r="BK62" i="23" s="1"/>
  <c r="BH61" i="23"/>
  <c r="BE61" i="23"/>
  <c r="AP61" i="23"/>
  <c r="AV61" i="23" s="1"/>
  <c r="AD61" i="23"/>
  <c r="BK61" i="23" s="1"/>
  <c r="BH60" i="23"/>
  <c r="BE60" i="23"/>
  <c r="AP60" i="23"/>
  <c r="AV60" i="23" s="1"/>
  <c r="AD60" i="23"/>
  <c r="BK60" i="23" s="1"/>
  <c r="BH59" i="23"/>
  <c r="BE59" i="23"/>
  <c r="AP59" i="23"/>
  <c r="AV59" i="23" s="1"/>
  <c r="AD59" i="23"/>
  <c r="BK59" i="23" s="1"/>
  <c r="BH58" i="23"/>
  <c r="BE58" i="23"/>
  <c r="AP58" i="23"/>
  <c r="AV58" i="23" s="1"/>
  <c r="AD58" i="23"/>
  <c r="BK58" i="23" s="1"/>
  <c r="BH57" i="23"/>
  <c r="BE57" i="23"/>
  <c r="AP57" i="23"/>
  <c r="AV57" i="23" s="1"/>
  <c r="AD57" i="23"/>
  <c r="BK57" i="23" s="1"/>
  <c r="BH56" i="23"/>
  <c r="BE56" i="23"/>
  <c r="AP56" i="23"/>
  <c r="AV56" i="23" s="1"/>
  <c r="AD56" i="23"/>
  <c r="BK56" i="23" s="1"/>
  <c r="BH55" i="23"/>
  <c r="BE55" i="23"/>
  <c r="AP55" i="23"/>
  <c r="AV55" i="23" s="1"/>
  <c r="AD55" i="23"/>
  <c r="BK55" i="23" s="1"/>
  <c r="BH54" i="23"/>
  <c r="BE54" i="23"/>
  <c r="AP54" i="23"/>
  <c r="AV54" i="23" s="1"/>
  <c r="AD54" i="23"/>
  <c r="BK54" i="23" s="1"/>
  <c r="BH53" i="23"/>
  <c r="BE53" i="23"/>
  <c r="AP53" i="23"/>
  <c r="AV53" i="23" s="1"/>
  <c r="AD53" i="23"/>
  <c r="BK53" i="23" s="1"/>
  <c r="BH52" i="23"/>
  <c r="BE52" i="23"/>
  <c r="AP52" i="23"/>
  <c r="AV52" i="23" s="1"/>
  <c r="AD52" i="23"/>
  <c r="BK52" i="23" s="1"/>
  <c r="BH51" i="23"/>
  <c r="BE51" i="23"/>
  <c r="AP51" i="23"/>
  <c r="AV51" i="23" s="1"/>
  <c r="AD51" i="23"/>
  <c r="BK51" i="23" s="1"/>
  <c r="BH50" i="23"/>
  <c r="BE50" i="23"/>
  <c r="AP50" i="23"/>
  <c r="AV50" i="23" s="1"/>
  <c r="AD50" i="23"/>
  <c r="BK50" i="23" s="1"/>
  <c r="BH49" i="23"/>
  <c r="BE49" i="23"/>
  <c r="AP49" i="23"/>
  <c r="AV49" i="23" s="1"/>
  <c r="AD49" i="23"/>
  <c r="BK49" i="23" s="1"/>
  <c r="BH48" i="23"/>
  <c r="BE48" i="23"/>
  <c r="AP48" i="23"/>
  <c r="AV48" i="23" s="1"/>
  <c r="AD48" i="23"/>
  <c r="BK48" i="23" s="1"/>
  <c r="BH47" i="23"/>
  <c r="BE47" i="23"/>
  <c r="AP47" i="23"/>
  <c r="AV47" i="23" s="1"/>
  <c r="AD47" i="23"/>
  <c r="BK47" i="23" s="1"/>
  <c r="BH46" i="23"/>
  <c r="BE46" i="23"/>
  <c r="AP46" i="23"/>
  <c r="AV46" i="23" s="1"/>
  <c r="AD46" i="23"/>
  <c r="BK46" i="23" s="1"/>
  <c r="BH42" i="23"/>
  <c r="BE42" i="23"/>
  <c r="AP42" i="23"/>
  <c r="AV42" i="23" s="1"/>
  <c r="AD42" i="23"/>
  <c r="BK42" i="23" s="1"/>
  <c r="BH41" i="23"/>
  <c r="BE41" i="23"/>
  <c r="AP41" i="23"/>
  <c r="AV41" i="23" s="1"/>
  <c r="AD41" i="23"/>
  <c r="BK41" i="23" s="1"/>
  <c r="BH40" i="23"/>
  <c r="BE40" i="23"/>
  <c r="AP40" i="23"/>
  <c r="AV40" i="23" s="1"/>
  <c r="AD40" i="23"/>
  <c r="BK40" i="23" s="1"/>
  <c r="BH39" i="23"/>
  <c r="BE39" i="23"/>
  <c r="AP39" i="23"/>
  <c r="AV39" i="23" s="1"/>
  <c r="AD39" i="23"/>
  <c r="BK39" i="23" s="1"/>
  <c r="BH38" i="23"/>
  <c r="BE38" i="23"/>
  <c r="AP38" i="23"/>
  <c r="AV38" i="23" s="1"/>
  <c r="AD38" i="23"/>
  <c r="BK38" i="23" s="1"/>
  <c r="BH33" i="23"/>
  <c r="BE33" i="23"/>
  <c r="AP33" i="23"/>
  <c r="AV33" i="23" s="1"/>
  <c r="AD33" i="23"/>
  <c r="BK33" i="23" s="1"/>
  <c r="BH32" i="23"/>
  <c r="BE32" i="23"/>
  <c r="AP32" i="23"/>
  <c r="AV32" i="23" s="1"/>
  <c r="AD32" i="23"/>
  <c r="BK32" i="23" s="1"/>
  <c r="BH31" i="23"/>
  <c r="BE31" i="23"/>
  <c r="AP31" i="23"/>
  <c r="AV31" i="23" s="1"/>
  <c r="AD31" i="23"/>
  <c r="BK31" i="23" s="1"/>
  <c r="BH30" i="23"/>
  <c r="BE30" i="23"/>
  <c r="AP30" i="23"/>
  <c r="AV30" i="23" s="1"/>
  <c r="AD30" i="23"/>
  <c r="BK30" i="23" s="1"/>
  <c r="BH29" i="23"/>
  <c r="BE29" i="23"/>
  <c r="AP29" i="23"/>
  <c r="AV29" i="23" s="1"/>
  <c r="AD29" i="23"/>
  <c r="BK29" i="23" s="1"/>
  <c r="Z25" i="23"/>
  <c r="Z24" i="23"/>
  <c r="Z23" i="23"/>
  <c r="Z22" i="23"/>
  <c r="Z21" i="23"/>
  <c r="Z20" i="23"/>
  <c r="Z19" i="23"/>
  <c r="Z18" i="23"/>
  <c r="AS29" i="23" l="1"/>
  <c r="AY29" i="23" s="1"/>
  <c r="AS30" i="23"/>
  <c r="AY30" i="23" s="1"/>
  <c r="AS31" i="23"/>
  <c r="AY31" i="23" s="1"/>
  <c r="AS32" i="23"/>
  <c r="AY32" i="23" s="1"/>
  <c r="AS33" i="23"/>
  <c r="AS38" i="23"/>
  <c r="AY38" i="23" s="1"/>
  <c r="AS39" i="23"/>
  <c r="AY39" i="23" s="1"/>
  <c r="AS40" i="23"/>
  <c r="AY40" i="23" s="1"/>
  <c r="AS41" i="23"/>
  <c r="AY41" i="23" s="1"/>
  <c r="AS42" i="23"/>
  <c r="AY42" i="23" s="1"/>
  <c r="AS46" i="23"/>
  <c r="AY46" i="23" s="1"/>
  <c r="AS47" i="23"/>
  <c r="AY47" i="23" s="1"/>
  <c r="AS48" i="23"/>
  <c r="AY48" i="23" s="1"/>
  <c r="AS49" i="23"/>
  <c r="AY49" i="23" s="1"/>
  <c r="AS50" i="23"/>
  <c r="AY50" i="23" s="1"/>
  <c r="AS51" i="23"/>
  <c r="AS52" i="23"/>
  <c r="AY52" i="23" s="1"/>
  <c r="AS53" i="23"/>
  <c r="AY53" i="23" s="1"/>
  <c r="AS54" i="23"/>
  <c r="AY54" i="23" s="1"/>
  <c r="AS55" i="23"/>
  <c r="AY55" i="23" s="1"/>
  <c r="AS56" i="23"/>
  <c r="AY56" i="23" s="1"/>
  <c r="AS57" i="23"/>
  <c r="AY57" i="23" s="1"/>
  <c r="AS58" i="23"/>
  <c r="AY58" i="23" s="1"/>
  <c r="AS59" i="23"/>
  <c r="AY59" i="23" s="1"/>
  <c r="AS60" i="23"/>
  <c r="AY60" i="23" s="1"/>
  <c r="AS61" i="23"/>
  <c r="AY61" i="23" s="1"/>
  <c r="AS62" i="23"/>
  <c r="AY62" i="23" s="1"/>
  <c r="AS63" i="23"/>
  <c r="AY63" i="23" s="1"/>
  <c r="AS64" i="23"/>
  <c r="AY64" i="23" s="1"/>
  <c r="AS65" i="23"/>
  <c r="AY65" i="23" s="1"/>
  <c r="AS66" i="23"/>
  <c r="AY66" i="23" s="1"/>
  <c r="AS67" i="23"/>
  <c r="AY67" i="23" s="1"/>
  <c r="AS68" i="23"/>
  <c r="AY68" i="23" s="1"/>
  <c r="AS69" i="23"/>
  <c r="AY69" i="23" s="1"/>
  <c r="AS70" i="23"/>
  <c r="AY70" i="23" s="1"/>
  <c r="AS71" i="23"/>
  <c r="AY71" i="23" s="1"/>
  <c r="AS72" i="23"/>
  <c r="AY72" i="23" s="1"/>
  <c r="AS73" i="23"/>
  <c r="AY73" i="23" s="1"/>
  <c r="AS74" i="23"/>
  <c r="AY74" i="23" s="1"/>
  <c r="AS75" i="23"/>
  <c r="AY75" i="23" s="1"/>
  <c r="AY33" i="23"/>
  <c r="AY51" i="23"/>
  <c r="B44" i="22"/>
  <c r="B45" i="22"/>
  <c r="B46" i="22"/>
  <c r="B47" i="22"/>
  <c r="B48" i="22"/>
  <c r="B49" i="22"/>
  <c r="B50" i="22"/>
  <c r="B51" i="22"/>
  <c r="B52" i="22"/>
  <c r="B53" i="22"/>
  <c r="B54" i="22"/>
  <c r="B55" i="22"/>
  <c r="B56" i="22"/>
  <c r="B57" i="22"/>
  <c r="B58" i="22"/>
  <c r="B59" i="22"/>
  <c r="B60" i="22"/>
  <c r="B61" i="22"/>
  <c r="B62" i="22"/>
  <c r="B63" i="22"/>
  <c r="B64" i="22"/>
  <c r="B65" i="22"/>
  <c r="B66" i="22"/>
  <c r="B67" i="22"/>
  <c r="B68" i="22"/>
  <c r="B69" i="22"/>
  <c r="B70" i="22"/>
  <c r="B71" i="22"/>
  <c r="B72" i="22"/>
  <c r="B43" i="22"/>
  <c r="B8" i="22"/>
  <c r="B9" i="22"/>
  <c r="B10" i="22"/>
  <c r="C10" i="22" s="1"/>
  <c r="O10" i="22" s="1"/>
  <c r="B11" i="22"/>
  <c r="W11" i="22" s="1"/>
  <c r="B12" i="22"/>
  <c r="B13" i="22"/>
  <c r="B14" i="22"/>
  <c r="C14" i="22" s="1"/>
  <c r="O14" i="22" s="1"/>
  <c r="B15" i="22"/>
  <c r="W15" i="22" s="1"/>
  <c r="B16" i="22"/>
  <c r="B17" i="22"/>
  <c r="B18" i="22"/>
  <c r="C18" i="22" s="1"/>
  <c r="O18" i="22" s="1"/>
  <c r="B19" i="22"/>
  <c r="B20" i="22"/>
  <c r="B21" i="22"/>
  <c r="B22" i="22"/>
  <c r="C22" i="22" s="1"/>
  <c r="O22" i="22" s="1"/>
  <c r="B23" i="22"/>
  <c r="W23" i="22" s="1"/>
  <c r="B24" i="22"/>
  <c r="B25" i="22"/>
  <c r="B26" i="22"/>
  <c r="C26" i="22" s="1"/>
  <c r="O26" i="22" s="1"/>
  <c r="B27" i="22"/>
  <c r="W27" i="22" s="1"/>
  <c r="B28" i="22"/>
  <c r="B29" i="22"/>
  <c r="B30" i="22"/>
  <c r="C30" i="22" s="1"/>
  <c r="O30" i="22" s="1"/>
  <c r="B31" i="22"/>
  <c r="W31" i="22" s="1"/>
  <c r="B32" i="22"/>
  <c r="B33" i="22"/>
  <c r="B34" i="22"/>
  <c r="C34" i="22" s="1"/>
  <c r="O34" i="22" s="1"/>
  <c r="B35" i="22"/>
  <c r="W35" i="22" s="1"/>
  <c r="B36" i="22"/>
  <c r="B7" i="22"/>
  <c r="W7" i="22" s="1"/>
  <c r="C21" i="22" l="1"/>
  <c r="O21" i="22" s="1"/>
  <c r="C9" i="22"/>
  <c r="O9" i="22" s="1"/>
  <c r="C29" i="22"/>
  <c r="O29" i="22" s="1"/>
  <c r="W30" i="22"/>
  <c r="W14" i="22"/>
  <c r="C13" i="22"/>
  <c r="O13" i="22" s="1"/>
  <c r="C7" i="22"/>
  <c r="C35" i="22"/>
  <c r="O35" i="22" s="1"/>
  <c r="C27" i="22"/>
  <c r="O27" i="22" s="1"/>
  <c r="C19" i="22"/>
  <c r="O19" i="22" s="1"/>
  <c r="C11" i="22"/>
  <c r="O11" i="22" s="1"/>
  <c r="W26" i="22"/>
  <c r="W10" i="22"/>
  <c r="C33" i="22"/>
  <c r="O33" i="22" s="1"/>
  <c r="C25" i="22"/>
  <c r="O25" i="22" s="1"/>
  <c r="C17" i="22"/>
  <c r="O17" i="22" s="1"/>
  <c r="W22" i="22"/>
  <c r="C31" i="22"/>
  <c r="O31" i="22" s="1"/>
  <c r="C23" i="22"/>
  <c r="O23" i="22" s="1"/>
  <c r="C15" i="22"/>
  <c r="O15" i="22" s="1"/>
  <c r="W34" i="22"/>
  <c r="W18" i="22"/>
  <c r="C36" i="22"/>
  <c r="O36" i="22" s="1"/>
  <c r="C32" i="22"/>
  <c r="O32" i="22" s="1"/>
  <c r="C28" i="22"/>
  <c r="O28" i="22" s="1"/>
  <c r="C24" i="22"/>
  <c r="O24" i="22" s="1"/>
  <c r="C20" i="22"/>
  <c r="O20" i="22" s="1"/>
  <c r="C16" i="22"/>
  <c r="O16" i="22" s="1"/>
  <c r="C12" i="22"/>
  <c r="O12" i="22" s="1"/>
  <c r="C8" i="22"/>
  <c r="O8" i="22" s="1"/>
  <c r="R35" i="22"/>
  <c r="R31" i="22"/>
  <c r="R27" i="22"/>
  <c r="R23" i="22"/>
  <c r="R19" i="22"/>
  <c r="R15" i="22"/>
  <c r="R11" i="22"/>
  <c r="R7" i="22"/>
  <c r="W33" i="22"/>
  <c r="W29" i="22"/>
  <c r="W25" i="22"/>
  <c r="W21" i="22"/>
  <c r="W17" i="22"/>
  <c r="W13" i="22"/>
  <c r="W9" i="22"/>
  <c r="R32" i="22"/>
  <c r="R24" i="22"/>
  <c r="R20" i="22"/>
  <c r="R16" i="22"/>
  <c r="R12" i="22"/>
  <c r="R8" i="22"/>
  <c r="R34" i="22"/>
  <c r="R30" i="22"/>
  <c r="R26" i="22"/>
  <c r="R22" i="22"/>
  <c r="R18" i="22"/>
  <c r="R14" i="22"/>
  <c r="R10" i="22"/>
  <c r="W36" i="22"/>
  <c r="W32" i="22"/>
  <c r="W28" i="22"/>
  <c r="W24" i="22"/>
  <c r="W20" i="22"/>
  <c r="W16" i="22"/>
  <c r="W12" i="22"/>
  <c r="W8" i="22"/>
  <c r="R36" i="22"/>
  <c r="R28" i="22"/>
  <c r="O7" i="22"/>
  <c r="R33" i="22"/>
  <c r="R29" i="22"/>
  <c r="R25" i="22"/>
  <c r="R21" i="22"/>
  <c r="R17" i="22"/>
  <c r="R13" i="22"/>
  <c r="R9" i="22"/>
  <c r="W19" i="22"/>
  <c r="E40" i="22" l="1"/>
  <c r="U40" i="22"/>
  <c r="B26" i="3" l="1"/>
  <c r="AH7" i="5"/>
  <c r="T81" i="5"/>
  <c r="AF95" i="5"/>
  <c r="AF96" i="5"/>
  <c r="AF97" i="5"/>
  <c r="AF98" i="5"/>
  <c r="AF99" i="5"/>
  <c r="AF100" i="5"/>
  <c r="AF101" i="5"/>
  <c r="AF102" i="5"/>
  <c r="AF103" i="5"/>
  <c r="AF94" i="5"/>
  <c r="T95" i="5"/>
  <c r="T96" i="5"/>
  <c r="T97" i="5"/>
  <c r="T98" i="5"/>
  <c r="T99" i="5"/>
  <c r="T100" i="5"/>
  <c r="T101" i="5"/>
  <c r="T102" i="5"/>
  <c r="T103" i="5"/>
  <c r="T94" i="5"/>
  <c r="B95" i="5"/>
  <c r="B96" i="5"/>
  <c r="B97" i="5"/>
  <c r="C97" i="5" s="1"/>
  <c r="B98" i="5"/>
  <c r="U98" i="5" s="1"/>
  <c r="B99" i="5"/>
  <c r="B100" i="5"/>
  <c r="B101" i="5"/>
  <c r="C101" i="5" s="1"/>
  <c r="B102" i="5"/>
  <c r="U102" i="5" s="1"/>
  <c r="B103" i="5"/>
  <c r="B94" i="5"/>
  <c r="AM94" i="5" s="1"/>
  <c r="C99" i="5"/>
  <c r="C95" i="5"/>
  <c r="B82" i="5"/>
  <c r="U82" i="5" s="1"/>
  <c r="B83" i="5"/>
  <c r="C83" i="5" s="1"/>
  <c r="B84" i="5"/>
  <c r="B85" i="5"/>
  <c r="U85" i="5" s="1"/>
  <c r="B86" i="5"/>
  <c r="U86" i="5" s="1"/>
  <c r="B87" i="5"/>
  <c r="C87" i="5" s="1"/>
  <c r="B88" i="5"/>
  <c r="B89" i="5"/>
  <c r="U89" i="5" s="1"/>
  <c r="B90" i="5"/>
  <c r="U90" i="5" s="1"/>
  <c r="B81" i="5"/>
  <c r="U81" i="5" s="1"/>
  <c r="B68" i="5"/>
  <c r="B69" i="5"/>
  <c r="L69" i="5" s="1"/>
  <c r="B70" i="5"/>
  <c r="L70" i="5" s="1"/>
  <c r="B71" i="5"/>
  <c r="AG71" i="5" s="1"/>
  <c r="B72" i="5"/>
  <c r="B73" i="5"/>
  <c r="L73" i="5" s="1"/>
  <c r="B74" i="5"/>
  <c r="L74" i="5" s="1"/>
  <c r="B75" i="5"/>
  <c r="AG75" i="5" s="1"/>
  <c r="B76" i="5"/>
  <c r="B77" i="5"/>
  <c r="L77" i="5" s="1"/>
  <c r="BZ114" i="2"/>
  <c r="BZ115" i="2"/>
  <c r="BZ116" i="2"/>
  <c r="BZ117" i="2"/>
  <c r="BZ118" i="2"/>
  <c r="BZ119" i="2"/>
  <c r="BZ120" i="2"/>
  <c r="BZ121" i="2"/>
  <c r="BZ122" i="2"/>
  <c r="BZ113" i="2"/>
  <c r="BF114" i="2"/>
  <c r="BF115" i="2"/>
  <c r="BF116" i="2"/>
  <c r="BF117" i="2"/>
  <c r="BF118" i="2"/>
  <c r="BF119" i="2"/>
  <c r="BF120" i="2"/>
  <c r="BF121" i="2"/>
  <c r="BF122" i="2"/>
  <c r="BF113" i="2"/>
  <c r="BF128" i="2"/>
  <c r="BF129" i="2"/>
  <c r="BF130" i="2"/>
  <c r="BF131" i="2"/>
  <c r="BF132" i="2"/>
  <c r="BF133" i="2"/>
  <c r="BF134" i="2"/>
  <c r="BF135" i="2"/>
  <c r="BF136" i="2"/>
  <c r="BF127" i="2"/>
  <c r="C26" i="3" l="1"/>
  <c r="L76" i="5"/>
  <c r="C76" i="5"/>
  <c r="L72" i="5"/>
  <c r="AG68" i="5"/>
  <c r="U88" i="5"/>
  <c r="C88" i="5"/>
  <c r="C84" i="5"/>
  <c r="AE103" i="5"/>
  <c r="AG103" i="5"/>
  <c r="AE99" i="5"/>
  <c r="L99" i="5"/>
  <c r="AE95" i="5"/>
  <c r="L95" i="5"/>
  <c r="C72" i="5"/>
  <c r="AG74" i="5"/>
  <c r="U101" i="5"/>
  <c r="AG99" i="5"/>
  <c r="L88" i="5"/>
  <c r="U84" i="5"/>
  <c r="U70" i="5"/>
  <c r="AE98" i="5"/>
  <c r="C102" i="5"/>
  <c r="C68" i="5"/>
  <c r="U74" i="5"/>
  <c r="AG70" i="5"/>
  <c r="C98" i="5"/>
  <c r="L103" i="5"/>
  <c r="U97" i="5"/>
  <c r="AE102" i="5"/>
  <c r="AG95" i="5"/>
  <c r="L84" i="5"/>
  <c r="L102" i="5"/>
  <c r="L98" i="5"/>
  <c r="U100" i="5"/>
  <c r="U96" i="5"/>
  <c r="U94" i="5"/>
  <c r="AE101" i="5"/>
  <c r="AE97" i="5"/>
  <c r="AG102" i="5"/>
  <c r="AG98" i="5"/>
  <c r="C100" i="5"/>
  <c r="C96" i="5"/>
  <c r="C94" i="5"/>
  <c r="L101" i="5"/>
  <c r="L97" i="5"/>
  <c r="U103" i="5"/>
  <c r="U99" i="5"/>
  <c r="U95" i="5"/>
  <c r="AE94" i="5"/>
  <c r="AE100" i="5"/>
  <c r="AE96" i="5"/>
  <c r="AG101" i="5"/>
  <c r="AG97" i="5"/>
  <c r="AH94" i="5"/>
  <c r="C103" i="5"/>
  <c r="L94" i="5"/>
  <c r="L100" i="5"/>
  <c r="L96" i="5"/>
  <c r="AG100" i="5"/>
  <c r="AG96" i="5"/>
  <c r="AG94" i="5"/>
  <c r="AE75" i="5"/>
  <c r="AE71" i="5"/>
  <c r="C75" i="5"/>
  <c r="C71" i="5"/>
  <c r="L68" i="5"/>
  <c r="L75" i="5"/>
  <c r="L71" i="5"/>
  <c r="U77" i="5"/>
  <c r="U73" i="5"/>
  <c r="U69" i="5"/>
  <c r="U68" i="5"/>
  <c r="AE74" i="5"/>
  <c r="AE70" i="5"/>
  <c r="AG77" i="5"/>
  <c r="AG73" i="5"/>
  <c r="AG69" i="5"/>
  <c r="C85" i="5"/>
  <c r="C89" i="5"/>
  <c r="L81" i="5"/>
  <c r="L87" i="5"/>
  <c r="L83" i="5"/>
  <c r="U87" i="5"/>
  <c r="U83" i="5"/>
  <c r="C74" i="5"/>
  <c r="C70" i="5"/>
  <c r="U76" i="5"/>
  <c r="U72" i="5"/>
  <c r="AE77" i="5"/>
  <c r="AE73" i="5"/>
  <c r="AE69" i="5"/>
  <c r="AG76" i="5"/>
  <c r="AG72" i="5"/>
  <c r="C82" i="5"/>
  <c r="C86" i="5"/>
  <c r="C90" i="5"/>
  <c r="L90" i="5"/>
  <c r="L86" i="5"/>
  <c r="L82" i="5"/>
  <c r="C77" i="5"/>
  <c r="C73" i="5"/>
  <c r="C69" i="5"/>
  <c r="U75" i="5"/>
  <c r="U71" i="5"/>
  <c r="AE76" i="5"/>
  <c r="AE72" i="5"/>
  <c r="AE68" i="5"/>
  <c r="C81" i="5"/>
  <c r="L89" i="5"/>
  <c r="L85" i="5"/>
  <c r="AH68" i="5"/>
  <c r="AF56" i="5"/>
  <c r="AF57" i="5"/>
  <c r="AF58" i="5"/>
  <c r="AF59" i="5"/>
  <c r="AF60" i="5"/>
  <c r="AF61" i="5"/>
  <c r="AF62" i="5"/>
  <c r="AF63" i="5"/>
  <c r="AF64" i="5"/>
  <c r="AF55" i="5"/>
  <c r="T56" i="5"/>
  <c r="T57" i="5"/>
  <c r="T58" i="5"/>
  <c r="T59" i="5"/>
  <c r="T60" i="5"/>
  <c r="T61" i="5"/>
  <c r="T62" i="5"/>
  <c r="T63" i="5"/>
  <c r="T64" i="5"/>
  <c r="T55" i="5"/>
  <c r="AT128" i="2"/>
  <c r="AT129" i="2"/>
  <c r="AT130" i="2"/>
  <c r="AT131" i="2"/>
  <c r="AT132" i="2"/>
  <c r="AT133" i="2"/>
  <c r="AT134" i="2"/>
  <c r="AT135" i="2"/>
  <c r="AT136" i="2"/>
  <c r="AT127" i="2"/>
  <c r="B56" i="5"/>
  <c r="B57" i="5"/>
  <c r="B58" i="5"/>
  <c r="B59" i="5"/>
  <c r="AE59" i="5" s="1"/>
  <c r="B60" i="5"/>
  <c r="B61" i="5"/>
  <c r="B62" i="5"/>
  <c r="B63" i="5"/>
  <c r="AE63" i="5" s="1"/>
  <c r="B64" i="5"/>
  <c r="B55" i="5"/>
  <c r="B43" i="5"/>
  <c r="C43" i="5" s="1"/>
  <c r="T43" i="5"/>
  <c r="AG64" i="5" l="1"/>
  <c r="AG60" i="5"/>
  <c r="P60" i="5"/>
  <c r="U60" i="5"/>
  <c r="C60" i="5"/>
  <c r="AG56" i="5"/>
  <c r="P62" i="5"/>
  <c r="AG62" i="5"/>
  <c r="AG58" i="5"/>
  <c r="U58" i="5"/>
  <c r="AE62" i="5"/>
  <c r="C62" i="5"/>
  <c r="C58" i="5"/>
  <c r="U64" i="5"/>
  <c r="U56" i="5"/>
  <c r="P58" i="5"/>
  <c r="AE55" i="5"/>
  <c r="AE64" i="5"/>
  <c r="AE60" i="5"/>
  <c r="AE58" i="5"/>
  <c r="AE56" i="5"/>
  <c r="C64" i="5"/>
  <c r="C56" i="5"/>
  <c r="U62" i="5"/>
  <c r="P64" i="5"/>
  <c r="L64" i="5" s="1"/>
  <c r="P56" i="5"/>
  <c r="C63" i="5"/>
  <c r="C59" i="5"/>
  <c r="C55" i="5"/>
  <c r="U63" i="5"/>
  <c r="U59" i="5"/>
  <c r="P55" i="5"/>
  <c r="L55" i="5" s="1"/>
  <c r="P63" i="5"/>
  <c r="P59" i="5"/>
  <c r="AG63" i="5"/>
  <c r="AE61" i="5"/>
  <c r="AG59" i="5"/>
  <c r="AE57" i="5"/>
  <c r="W93" i="5"/>
  <c r="C61" i="5"/>
  <c r="C57" i="5"/>
  <c r="U61" i="5"/>
  <c r="U57" i="5"/>
  <c r="P61" i="5"/>
  <c r="P57" i="5"/>
  <c r="U55" i="5"/>
  <c r="AG61" i="5"/>
  <c r="AG57" i="5"/>
  <c r="AG43" i="5"/>
  <c r="U43" i="5"/>
  <c r="AE43" i="5"/>
  <c r="P43" i="5"/>
  <c r="L43" i="5" s="1"/>
  <c r="AT113" i="2"/>
  <c r="B44" i="5"/>
  <c r="U44" i="5" s="1"/>
  <c r="B45" i="5"/>
  <c r="U45" i="5" s="1"/>
  <c r="B46" i="5"/>
  <c r="B47" i="5"/>
  <c r="U47" i="5" s="1"/>
  <c r="B48" i="5"/>
  <c r="U48" i="5" s="1"/>
  <c r="B49" i="5"/>
  <c r="U49" i="5" s="1"/>
  <c r="B50" i="5"/>
  <c r="B51" i="5"/>
  <c r="U51" i="5" s="1"/>
  <c r="B52" i="5"/>
  <c r="U52" i="5" s="1"/>
  <c r="B7" i="5"/>
  <c r="AM90" i="5"/>
  <c r="AH90" i="5"/>
  <c r="AG90" i="5"/>
  <c r="AF90" i="5"/>
  <c r="AE90" i="5"/>
  <c r="T90" i="5"/>
  <c r="AM89" i="5"/>
  <c r="AH89" i="5"/>
  <c r="AG89" i="5"/>
  <c r="AF89" i="5"/>
  <c r="AE89" i="5"/>
  <c r="T89" i="5"/>
  <c r="AM88" i="5"/>
  <c r="AH88" i="5"/>
  <c r="AG88" i="5"/>
  <c r="AF88" i="5"/>
  <c r="AE88" i="5"/>
  <c r="T88" i="5"/>
  <c r="AM87" i="5"/>
  <c r="AH87" i="5"/>
  <c r="AG87" i="5"/>
  <c r="AF87" i="5"/>
  <c r="AE87" i="5"/>
  <c r="T87" i="5"/>
  <c r="AM86" i="5"/>
  <c r="AH86" i="5"/>
  <c r="AG86" i="5"/>
  <c r="AF86" i="5"/>
  <c r="AE86" i="5"/>
  <c r="T86" i="5"/>
  <c r="AF77" i="5"/>
  <c r="T77" i="5"/>
  <c r="AF76" i="5"/>
  <c r="T76" i="5"/>
  <c r="AF75" i="5"/>
  <c r="T75" i="5"/>
  <c r="AF74" i="5"/>
  <c r="T74" i="5"/>
  <c r="AF73" i="5"/>
  <c r="T73" i="5"/>
  <c r="L63" i="5"/>
  <c r="L62" i="5"/>
  <c r="L61" i="5"/>
  <c r="L60" i="5"/>
  <c r="AF52" i="5"/>
  <c r="T52" i="5"/>
  <c r="AF51" i="5"/>
  <c r="T51" i="5"/>
  <c r="AF50" i="5"/>
  <c r="T50" i="5"/>
  <c r="AF49" i="5"/>
  <c r="T49" i="5"/>
  <c r="AF48" i="5"/>
  <c r="T48" i="5"/>
  <c r="AH8" i="5"/>
  <c r="AH9" i="5"/>
  <c r="AH10" i="5"/>
  <c r="AH11" i="5"/>
  <c r="AH12" i="5"/>
  <c r="AH13" i="5"/>
  <c r="AH14" i="5"/>
  <c r="AH15" i="5"/>
  <c r="AH16" i="5"/>
  <c r="AH17" i="5"/>
  <c r="AH18" i="5"/>
  <c r="AH19" i="5"/>
  <c r="AH20" i="5"/>
  <c r="AH21" i="5"/>
  <c r="AH22" i="5"/>
  <c r="AH23" i="5"/>
  <c r="AH24" i="5"/>
  <c r="AH25" i="5"/>
  <c r="AH26" i="5"/>
  <c r="AH27" i="5"/>
  <c r="AH28" i="5"/>
  <c r="AH29" i="5"/>
  <c r="AH30" i="5"/>
  <c r="AH31" i="5"/>
  <c r="AH32" i="5"/>
  <c r="AH33" i="5"/>
  <c r="AH34" i="5"/>
  <c r="AH35" i="5"/>
  <c r="AH36" i="5"/>
  <c r="AE8" i="5"/>
  <c r="AE9" i="5"/>
  <c r="AE10" i="5"/>
  <c r="AE11" i="5"/>
  <c r="AE12" i="5"/>
  <c r="AE13" i="5"/>
  <c r="AE14" i="5"/>
  <c r="AE15" i="5"/>
  <c r="AE16" i="5"/>
  <c r="AE17" i="5"/>
  <c r="AE18" i="5"/>
  <c r="AE19" i="5"/>
  <c r="AE20" i="5"/>
  <c r="AE21" i="5"/>
  <c r="AE22" i="5"/>
  <c r="AE23" i="5"/>
  <c r="AE24" i="5"/>
  <c r="AE25" i="5"/>
  <c r="AE26" i="5"/>
  <c r="AE27" i="5"/>
  <c r="AE28" i="5"/>
  <c r="AE29" i="5"/>
  <c r="AE30" i="5"/>
  <c r="AE31" i="5"/>
  <c r="AE32" i="5"/>
  <c r="AE33" i="5"/>
  <c r="AE34" i="5"/>
  <c r="AE35" i="5"/>
  <c r="AE36" i="5"/>
  <c r="B8" i="5"/>
  <c r="B9" i="5"/>
  <c r="B10" i="5"/>
  <c r="B11" i="5"/>
  <c r="B12" i="5"/>
  <c r="B13" i="5"/>
  <c r="B14" i="5"/>
  <c r="B15" i="5"/>
  <c r="B16" i="5"/>
  <c r="B17" i="5"/>
  <c r="B18" i="5"/>
  <c r="B19" i="5"/>
  <c r="B20" i="5"/>
  <c r="B21" i="5"/>
  <c r="B22" i="5"/>
  <c r="B23" i="5"/>
  <c r="B24" i="5"/>
  <c r="B25" i="5"/>
  <c r="B26" i="5"/>
  <c r="B27" i="5"/>
  <c r="B28" i="5"/>
  <c r="B29" i="5"/>
  <c r="B30" i="5"/>
  <c r="B31" i="5"/>
  <c r="B32" i="5"/>
  <c r="B33" i="5"/>
  <c r="B34" i="5"/>
  <c r="B35" i="5"/>
  <c r="B36" i="5"/>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53" i="2"/>
  <c r="D147" i="2"/>
  <c r="D148" i="2"/>
  <c r="D149" i="2"/>
  <c r="D150" i="2"/>
  <c r="D146" i="2"/>
  <c r="D140" i="2"/>
  <c r="D141" i="2"/>
  <c r="D142" i="2"/>
  <c r="D143" i="2"/>
  <c r="D139" i="2"/>
  <c r="AP141" i="3"/>
  <c r="AP140" i="3"/>
  <c r="AK141" i="3"/>
  <c r="AK140" i="3"/>
  <c r="AC141" i="3"/>
  <c r="AC140" i="3"/>
  <c r="W141" i="3"/>
  <c r="W140" i="3"/>
  <c r="J141" i="3"/>
  <c r="J140" i="3"/>
  <c r="J138" i="3"/>
  <c r="J137" i="3"/>
  <c r="AA110" i="3"/>
  <c r="AA111" i="3"/>
  <c r="AA112" i="3"/>
  <c r="AA113" i="3"/>
  <c r="AA114" i="3"/>
  <c r="AA115" i="3"/>
  <c r="AA116" i="3"/>
  <c r="AA117" i="3"/>
  <c r="AA118" i="3"/>
  <c r="AA119" i="3"/>
  <c r="AA120" i="3"/>
  <c r="AA121" i="3"/>
  <c r="AA122" i="3"/>
  <c r="AA123" i="3"/>
  <c r="AA109" i="3"/>
  <c r="C109" i="3"/>
  <c r="AJ123" i="3"/>
  <c r="AJ110" i="3"/>
  <c r="AJ111" i="3"/>
  <c r="AJ112" i="3"/>
  <c r="AJ113" i="3"/>
  <c r="AJ114" i="3"/>
  <c r="AJ115" i="3"/>
  <c r="AJ116" i="3"/>
  <c r="AJ117" i="3"/>
  <c r="AJ118" i="3"/>
  <c r="AJ119" i="3"/>
  <c r="AJ120" i="3"/>
  <c r="AJ121" i="3"/>
  <c r="AJ122" i="3"/>
  <c r="AJ109" i="3"/>
  <c r="L109" i="3"/>
  <c r="L110" i="3"/>
  <c r="L111" i="3"/>
  <c r="L112" i="3"/>
  <c r="L113" i="3"/>
  <c r="L114" i="3"/>
  <c r="L115" i="3"/>
  <c r="L116" i="3"/>
  <c r="L117" i="3"/>
  <c r="L118" i="3"/>
  <c r="L119" i="3"/>
  <c r="L120" i="3"/>
  <c r="L121" i="3"/>
  <c r="L122" i="3"/>
  <c r="C110" i="3"/>
  <c r="C111" i="3"/>
  <c r="C112" i="3"/>
  <c r="C113" i="3"/>
  <c r="C114" i="3"/>
  <c r="C115" i="3"/>
  <c r="C116" i="3"/>
  <c r="C117" i="3"/>
  <c r="C118" i="3"/>
  <c r="C119" i="3"/>
  <c r="C120" i="3"/>
  <c r="C121" i="3"/>
  <c r="C122" i="3"/>
  <c r="C123" i="3"/>
  <c r="C101" i="3"/>
  <c r="Z110" i="3"/>
  <c r="Z111" i="3"/>
  <c r="Z112" i="3"/>
  <c r="Z113" i="3"/>
  <c r="Z114" i="3"/>
  <c r="Z115" i="3"/>
  <c r="Z116" i="3"/>
  <c r="Z117" i="3"/>
  <c r="Z118" i="3"/>
  <c r="Z119" i="3"/>
  <c r="Z120" i="3"/>
  <c r="Z121" i="3"/>
  <c r="Z122" i="3"/>
  <c r="Z123" i="3"/>
  <c r="Z109" i="3"/>
  <c r="B110" i="3"/>
  <c r="B111" i="3"/>
  <c r="B112" i="3"/>
  <c r="B113" i="3"/>
  <c r="B114" i="3"/>
  <c r="B115" i="3"/>
  <c r="B116" i="3"/>
  <c r="B117" i="3"/>
  <c r="B118" i="3"/>
  <c r="B119" i="3"/>
  <c r="B120" i="3"/>
  <c r="B121" i="3"/>
  <c r="B122" i="3"/>
  <c r="B123" i="3"/>
  <c r="B109" i="3"/>
  <c r="AH17" i="3"/>
  <c r="B105" i="3"/>
  <c r="B104" i="3"/>
  <c r="B103" i="3"/>
  <c r="B102" i="3"/>
  <c r="B101" i="3"/>
  <c r="C102" i="3"/>
  <c r="C103" i="3"/>
  <c r="C104" i="3"/>
  <c r="C105" i="3"/>
  <c r="T62" i="3"/>
  <c r="L62" i="3"/>
  <c r="B62" i="3"/>
  <c r="T61" i="3"/>
  <c r="L61" i="3"/>
  <c r="B61" i="3"/>
  <c r="T60" i="3"/>
  <c r="L60" i="3"/>
  <c r="B60" i="3"/>
  <c r="T59" i="3"/>
  <c r="L59" i="3"/>
  <c r="B59" i="3"/>
  <c r="T58" i="3"/>
  <c r="L58" i="3"/>
  <c r="B58" i="3"/>
  <c r="T57" i="3"/>
  <c r="L57" i="3"/>
  <c r="B57" i="3"/>
  <c r="T56" i="3"/>
  <c r="L56" i="3"/>
  <c r="B56" i="3"/>
  <c r="T55" i="3"/>
  <c r="L55" i="3"/>
  <c r="B55" i="3"/>
  <c r="T54" i="3"/>
  <c r="L54" i="3"/>
  <c r="B54" i="3"/>
  <c r="T53" i="3"/>
  <c r="L53" i="3"/>
  <c r="B53" i="3"/>
  <c r="AK56" i="3" l="1"/>
  <c r="AK60" i="3"/>
  <c r="AS61" i="3"/>
  <c r="W54" i="5"/>
  <c r="AE46" i="5"/>
  <c r="AG46" i="5"/>
  <c r="P46" i="5"/>
  <c r="L46" i="5" s="1"/>
  <c r="C46" i="5"/>
  <c r="AE49" i="5"/>
  <c r="P49" i="5"/>
  <c r="L49" i="5" s="1"/>
  <c r="AG49" i="5"/>
  <c r="AE45" i="5"/>
  <c r="P45" i="5"/>
  <c r="L45" i="5" s="1"/>
  <c r="AG45" i="5"/>
  <c r="C49" i="5"/>
  <c r="C45" i="5"/>
  <c r="AE50" i="5"/>
  <c r="AG50" i="5"/>
  <c r="P50" i="5"/>
  <c r="L50" i="5" s="1"/>
  <c r="C50" i="5"/>
  <c r="P52" i="5"/>
  <c r="L52" i="5" s="1"/>
  <c r="AG52" i="5"/>
  <c r="C52" i="5"/>
  <c r="AE52" i="5"/>
  <c r="P48" i="5"/>
  <c r="L48" i="5" s="1"/>
  <c r="AG48" i="5"/>
  <c r="AE48" i="5"/>
  <c r="P44" i="5"/>
  <c r="L44" i="5" s="1"/>
  <c r="AG44" i="5"/>
  <c r="AE44" i="5"/>
  <c r="C48" i="5"/>
  <c r="C44" i="5"/>
  <c r="U50" i="5"/>
  <c r="U46" i="5"/>
  <c r="AG51" i="5"/>
  <c r="P51" i="5"/>
  <c r="L51" i="5" s="1"/>
  <c r="AE51" i="5"/>
  <c r="AG47" i="5"/>
  <c r="P47" i="5"/>
  <c r="L47" i="5" s="1"/>
  <c r="AE47" i="5"/>
  <c r="C51" i="5"/>
  <c r="C47" i="5"/>
  <c r="B95" i="22"/>
  <c r="C95" i="22" s="1"/>
  <c r="B127" i="22"/>
  <c r="C127" i="22" s="1"/>
  <c r="B193" i="22"/>
  <c r="B161" i="22"/>
  <c r="C161" i="22" s="1"/>
  <c r="B134" i="22"/>
  <c r="C134" i="22" s="1"/>
  <c r="B200" i="22"/>
  <c r="B168" i="22"/>
  <c r="C168" i="22" s="1"/>
  <c r="B102" i="22"/>
  <c r="C102" i="22" s="1"/>
  <c r="B130" i="22"/>
  <c r="C130" i="22" s="1"/>
  <c r="B196" i="22"/>
  <c r="B164" i="22"/>
  <c r="C164" i="22" s="1"/>
  <c r="B98" i="22"/>
  <c r="C98" i="22" s="1"/>
  <c r="B126" i="22"/>
  <c r="C126" i="22" s="1"/>
  <c r="B192" i="22"/>
  <c r="B160" i="22"/>
  <c r="C160" i="22" s="1"/>
  <c r="B94" i="22"/>
  <c r="C94" i="22" s="1"/>
  <c r="B122" i="22"/>
  <c r="C122" i="22" s="1"/>
  <c r="B188" i="22"/>
  <c r="B156" i="22"/>
  <c r="C156" i="22" s="1"/>
  <c r="B90" i="22"/>
  <c r="C90" i="22" s="1"/>
  <c r="B118" i="22"/>
  <c r="C118" i="22" s="1"/>
  <c r="B184" i="22"/>
  <c r="B152" i="22"/>
  <c r="C152" i="22" s="1"/>
  <c r="B86" i="22"/>
  <c r="C86" i="22" s="1"/>
  <c r="B114" i="22"/>
  <c r="C114" i="22" s="1"/>
  <c r="B180" i="22"/>
  <c r="B148" i="22"/>
  <c r="C148" i="22" s="1"/>
  <c r="B82" i="22"/>
  <c r="C82" i="22" s="1"/>
  <c r="B110" i="22"/>
  <c r="C110" i="22" s="1"/>
  <c r="B176" i="22"/>
  <c r="B144" i="22"/>
  <c r="C144" i="22" s="1"/>
  <c r="B78" i="22"/>
  <c r="C78" i="22" s="1"/>
  <c r="B103" i="22"/>
  <c r="C103" i="22" s="1"/>
  <c r="B135" i="22"/>
  <c r="C135" i="22" s="1"/>
  <c r="B201" i="22"/>
  <c r="B169" i="22"/>
  <c r="C169" i="22" s="1"/>
  <c r="B189" i="22"/>
  <c r="B157" i="22"/>
  <c r="C157" i="22" s="1"/>
  <c r="B123" i="22"/>
  <c r="C123" i="22" s="1"/>
  <c r="B91" i="22"/>
  <c r="C91" i="22" s="1"/>
  <c r="B149" i="22"/>
  <c r="C149" i="22" s="1"/>
  <c r="B83" i="22"/>
  <c r="C83" i="22" s="1"/>
  <c r="B115" i="22"/>
  <c r="C115" i="22" s="1"/>
  <c r="B181" i="22"/>
  <c r="B173" i="22"/>
  <c r="B107" i="22"/>
  <c r="C107" i="22" s="1"/>
  <c r="B141" i="22"/>
  <c r="C141" i="22" s="1"/>
  <c r="B75" i="22"/>
  <c r="C75" i="22" s="1"/>
  <c r="B199" i="22"/>
  <c r="B167" i="22"/>
  <c r="C167" i="22" s="1"/>
  <c r="B101" i="22"/>
  <c r="C101" i="22" s="1"/>
  <c r="B133" i="22"/>
  <c r="C133" i="22" s="1"/>
  <c r="B129" i="22"/>
  <c r="C129" i="22" s="1"/>
  <c r="B195" i="22"/>
  <c r="B163" i="22"/>
  <c r="C163" i="22" s="1"/>
  <c r="B97" i="22"/>
  <c r="C97" i="22" s="1"/>
  <c r="B191" i="22"/>
  <c r="B159" i="22"/>
  <c r="C159" i="22" s="1"/>
  <c r="B93" i="22"/>
  <c r="C93" i="22" s="1"/>
  <c r="B125" i="22"/>
  <c r="C125" i="22" s="1"/>
  <c r="B187" i="22"/>
  <c r="B155" i="22"/>
  <c r="C155" i="22" s="1"/>
  <c r="B89" i="22"/>
  <c r="C89" i="22" s="1"/>
  <c r="B121" i="22"/>
  <c r="C121" i="22" s="1"/>
  <c r="B117" i="22"/>
  <c r="C117" i="22" s="1"/>
  <c r="B183" i="22"/>
  <c r="B151" i="22"/>
  <c r="C151" i="22" s="1"/>
  <c r="B85" i="22"/>
  <c r="C85" i="22" s="1"/>
  <c r="B179" i="22"/>
  <c r="B147" i="22"/>
  <c r="C147" i="22" s="1"/>
  <c r="B81" i="22"/>
  <c r="C81" i="22" s="1"/>
  <c r="B113" i="22"/>
  <c r="C113" i="22" s="1"/>
  <c r="B109" i="22"/>
  <c r="C109" i="22" s="1"/>
  <c r="B175" i="22"/>
  <c r="B143" i="22"/>
  <c r="C143" i="22" s="1"/>
  <c r="B77" i="22"/>
  <c r="C77" i="22" s="1"/>
  <c r="B197" i="22"/>
  <c r="B165" i="22"/>
  <c r="C165" i="22" s="1"/>
  <c r="B131" i="22"/>
  <c r="C131" i="22" s="1"/>
  <c r="B99" i="22"/>
  <c r="C99" i="22" s="1"/>
  <c r="B87" i="22"/>
  <c r="C87" i="22" s="1"/>
  <c r="B119" i="22"/>
  <c r="C119" i="22" s="1"/>
  <c r="B185" i="22"/>
  <c r="B153" i="22"/>
  <c r="C153" i="22" s="1"/>
  <c r="B177" i="22"/>
  <c r="B111" i="22"/>
  <c r="C111" i="22" s="1"/>
  <c r="B145" i="22"/>
  <c r="C145" i="22" s="1"/>
  <c r="B79" i="22"/>
  <c r="C79" i="22" s="1"/>
  <c r="B202" i="22"/>
  <c r="B170" i="22"/>
  <c r="C170" i="22" s="1"/>
  <c r="B104" i="22"/>
  <c r="C104" i="22" s="1"/>
  <c r="B136" i="22"/>
  <c r="C136" i="22" s="1"/>
  <c r="B198" i="22"/>
  <c r="B166" i="22"/>
  <c r="C166" i="22" s="1"/>
  <c r="B100" i="22"/>
  <c r="C100" i="22" s="1"/>
  <c r="B132" i="22"/>
  <c r="C132" i="22" s="1"/>
  <c r="B194" i="22"/>
  <c r="B162" i="22"/>
  <c r="C162" i="22" s="1"/>
  <c r="B96" i="22"/>
  <c r="C96" i="22" s="1"/>
  <c r="B128" i="22"/>
  <c r="C128" i="22" s="1"/>
  <c r="B190" i="22"/>
  <c r="B158" i="22"/>
  <c r="C158" i="22" s="1"/>
  <c r="B92" i="22"/>
  <c r="C92" i="22" s="1"/>
  <c r="B124" i="22"/>
  <c r="C124" i="22" s="1"/>
  <c r="B186" i="22"/>
  <c r="B154" i="22"/>
  <c r="C154" i="22" s="1"/>
  <c r="B88" i="22"/>
  <c r="C88" i="22" s="1"/>
  <c r="B120" i="22"/>
  <c r="C120" i="22" s="1"/>
  <c r="B182" i="22"/>
  <c r="B150" i="22"/>
  <c r="C150" i="22" s="1"/>
  <c r="B84" i="22"/>
  <c r="C84" i="22" s="1"/>
  <c r="B116" i="22"/>
  <c r="C116" i="22" s="1"/>
  <c r="B178" i="22"/>
  <c r="B146" i="22"/>
  <c r="C146" i="22" s="1"/>
  <c r="B80" i="22"/>
  <c r="C80" i="22" s="1"/>
  <c r="B112" i="22"/>
  <c r="C112" i="22" s="1"/>
  <c r="B174" i="22"/>
  <c r="B142" i="22"/>
  <c r="C142" i="22" s="1"/>
  <c r="B76" i="22"/>
  <c r="C76" i="22" s="1"/>
  <c r="B108" i="22"/>
  <c r="C108" i="22" s="1"/>
  <c r="B26" i="21"/>
  <c r="B19" i="21"/>
  <c r="B42" i="21"/>
  <c r="B49" i="21"/>
  <c r="B33" i="21"/>
  <c r="B9" i="21"/>
  <c r="B18" i="21"/>
  <c r="B48" i="21"/>
  <c r="B41" i="21"/>
  <c r="B32" i="21"/>
  <c r="B25" i="21"/>
  <c r="B8" i="21"/>
  <c r="B21" i="21"/>
  <c r="B44" i="21"/>
  <c r="B35" i="21"/>
  <c r="B51" i="21"/>
  <c r="B28" i="21"/>
  <c r="B11" i="21"/>
  <c r="B20" i="21"/>
  <c r="B50" i="21"/>
  <c r="B43" i="21"/>
  <c r="B34" i="21"/>
  <c r="B27" i="21"/>
  <c r="B10" i="21"/>
  <c r="B47" i="21"/>
  <c r="B24" i="21"/>
  <c r="B40" i="21"/>
  <c r="B17" i="21"/>
  <c r="B31" i="21"/>
  <c r="B7" i="21"/>
  <c r="B47" i="20"/>
  <c r="B40" i="20"/>
  <c r="C40" i="20" s="1"/>
  <c r="B24" i="20"/>
  <c r="C24" i="20" s="1"/>
  <c r="B17" i="20"/>
  <c r="B31" i="20"/>
  <c r="C31" i="20" s="1"/>
  <c r="B7" i="20"/>
  <c r="B48" i="20"/>
  <c r="B41" i="20"/>
  <c r="C41" i="20" s="1"/>
  <c r="B32" i="20"/>
  <c r="C32" i="20" s="1"/>
  <c r="B18" i="20"/>
  <c r="B25" i="20"/>
  <c r="C25" i="20" s="1"/>
  <c r="B8" i="20"/>
  <c r="B49" i="20"/>
  <c r="B26" i="20"/>
  <c r="C26" i="20" s="1"/>
  <c r="B19" i="20"/>
  <c r="B42" i="20"/>
  <c r="C42" i="20" s="1"/>
  <c r="B33" i="20"/>
  <c r="C33" i="20" s="1"/>
  <c r="B9" i="20"/>
  <c r="B50" i="20"/>
  <c r="B27" i="20"/>
  <c r="C27" i="20" s="1"/>
  <c r="B20" i="20"/>
  <c r="B43" i="20"/>
  <c r="C43" i="20" s="1"/>
  <c r="B34" i="20"/>
  <c r="C34" i="20" s="1"/>
  <c r="B10" i="20"/>
  <c r="B51" i="20"/>
  <c r="B28" i="20"/>
  <c r="C28" i="20" s="1"/>
  <c r="B44" i="20"/>
  <c r="C44" i="20" s="1"/>
  <c r="B21" i="20"/>
  <c r="B35" i="20"/>
  <c r="C35" i="20" s="1"/>
  <c r="B11" i="20"/>
  <c r="AS56" i="3"/>
  <c r="C61" i="3"/>
  <c r="C53" i="3"/>
  <c r="C60" i="3"/>
  <c r="AK55" i="3"/>
  <c r="AS55" i="3"/>
  <c r="C57" i="3"/>
  <c r="AS60" i="3"/>
  <c r="AK59" i="3"/>
  <c r="C56" i="3"/>
  <c r="S56" i="3"/>
  <c r="AS59" i="3"/>
  <c r="AK58" i="3"/>
  <c r="C59" i="3"/>
  <c r="C55" i="3"/>
  <c r="S59" i="3"/>
  <c r="S55" i="3"/>
  <c r="AK61" i="3"/>
  <c r="AK57" i="3"/>
  <c r="AK53" i="3"/>
  <c r="AS62" i="3"/>
  <c r="AS58" i="3"/>
  <c r="AS54" i="3"/>
  <c r="AK62" i="3"/>
  <c r="AK54" i="3"/>
  <c r="C62" i="3"/>
  <c r="C58" i="3"/>
  <c r="C54" i="3"/>
  <c r="S62" i="3"/>
  <c r="S58" i="3"/>
  <c r="S54" i="3"/>
  <c r="AS57" i="3"/>
  <c r="AS53" i="3"/>
  <c r="S60" i="3"/>
  <c r="S53" i="3"/>
  <c r="S57" i="3"/>
  <c r="S61" i="3"/>
  <c r="T52" i="3"/>
  <c r="L52" i="3"/>
  <c r="B52" i="3"/>
  <c r="T51" i="3"/>
  <c r="L51" i="3"/>
  <c r="B51" i="3"/>
  <c r="T50" i="3"/>
  <c r="L50" i="3"/>
  <c r="B50" i="3"/>
  <c r="T49" i="3"/>
  <c r="L49" i="3"/>
  <c r="B49" i="3"/>
  <c r="T48" i="3"/>
  <c r="L48" i="3"/>
  <c r="B48" i="3"/>
  <c r="B65" i="3"/>
  <c r="S65" i="3"/>
  <c r="B66" i="3"/>
  <c r="C66" i="3" s="1"/>
  <c r="S66" i="3"/>
  <c r="B67" i="3"/>
  <c r="L67" i="3" s="1"/>
  <c r="S67" i="3"/>
  <c r="T47" i="3"/>
  <c r="L47" i="3"/>
  <c r="B47" i="3"/>
  <c r="T46" i="3"/>
  <c r="L46" i="3"/>
  <c r="B46" i="3"/>
  <c r="T45" i="3"/>
  <c r="L45" i="3"/>
  <c r="B45" i="3"/>
  <c r="T44" i="3"/>
  <c r="L44" i="3"/>
  <c r="B44" i="3"/>
  <c r="T43" i="3"/>
  <c r="L43" i="3"/>
  <c r="B43" i="3"/>
  <c r="T42" i="3"/>
  <c r="L42" i="3"/>
  <c r="B42" i="3"/>
  <c r="T41" i="3"/>
  <c r="L41" i="3"/>
  <c r="B41" i="3"/>
  <c r="T40" i="3"/>
  <c r="L40" i="3"/>
  <c r="B40" i="3"/>
  <c r="T39" i="3"/>
  <c r="L39" i="3"/>
  <c r="B39" i="3"/>
  <c r="T38" i="3"/>
  <c r="L38" i="3"/>
  <c r="B38" i="3"/>
  <c r="BG75" i="2"/>
  <c r="BD75" i="2"/>
  <c r="AO75" i="2"/>
  <c r="AU75" i="2" s="1"/>
  <c r="AD75" i="2"/>
  <c r="BJ75" i="2" s="1"/>
  <c r="BG74" i="2"/>
  <c r="BD74" i="2"/>
  <c r="AO74" i="2"/>
  <c r="AU74" i="2" s="1"/>
  <c r="AD74" i="2"/>
  <c r="BJ74" i="2" s="1"/>
  <c r="BG73" i="2"/>
  <c r="BD73" i="2"/>
  <c r="AO73" i="2"/>
  <c r="AU73" i="2" s="1"/>
  <c r="AD73" i="2"/>
  <c r="BJ73" i="2" s="1"/>
  <c r="BG72" i="2"/>
  <c r="BD72" i="2"/>
  <c r="AO72" i="2"/>
  <c r="AU72" i="2" s="1"/>
  <c r="AD72" i="2"/>
  <c r="BJ72" i="2" s="1"/>
  <c r="BG71" i="2"/>
  <c r="BD71" i="2"/>
  <c r="AO71" i="2"/>
  <c r="AU71" i="2" s="1"/>
  <c r="AD71" i="2"/>
  <c r="BJ71" i="2" s="1"/>
  <c r="BG70" i="2"/>
  <c r="BD70" i="2"/>
  <c r="AO70" i="2"/>
  <c r="AU70" i="2" s="1"/>
  <c r="AD70" i="2"/>
  <c r="BJ70" i="2" s="1"/>
  <c r="BG69" i="2"/>
  <c r="BD69" i="2"/>
  <c r="AO69" i="2"/>
  <c r="AU69" i="2" s="1"/>
  <c r="AD69" i="2"/>
  <c r="BJ69" i="2" s="1"/>
  <c r="BG68" i="2"/>
  <c r="BD68" i="2"/>
  <c r="AO68" i="2"/>
  <c r="AU68" i="2" s="1"/>
  <c r="AD68" i="2"/>
  <c r="BJ68" i="2" s="1"/>
  <c r="BG67" i="2"/>
  <c r="BD67" i="2"/>
  <c r="AO67" i="2"/>
  <c r="AU67" i="2" s="1"/>
  <c r="AD67" i="2"/>
  <c r="BJ67" i="2" s="1"/>
  <c r="BG66" i="2"/>
  <c r="BD66" i="2"/>
  <c r="AO66" i="2"/>
  <c r="AU66" i="2" s="1"/>
  <c r="AD66" i="2"/>
  <c r="BJ66" i="2" s="1"/>
  <c r="BG65" i="2"/>
  <c r="BD65" i="2"/>
  <c r="AO65" i="2"/>
  <c r="AU65" i="2" s="1"/>
  <c r="AD65" i="2"/>
  <c r="BJ65" i="2" s="1"/>
  <c r="BG64" i="2"/>
  <c r="BD64" i="2"/>
  <c r="AO64" i="2"/>
  <c r="AU64" i="2" s="1"/>
  <c r="AD64" i="2"/>
  <c r="BG63" i="2"/>
  <c r="BD63" i="2"/>
  <c r="AO63" i="2"/>
  <c r="AU63" i="2" s="1"/>
  <c r="AD63" i="2"/>
  <c r="BG62" i="2"/>
  <c r="BD62" i="2"/>
  <c r="AO62" i="2"/>
  <c r="AU62" i="2" s="1"/>
  <c r="AD62" i="2"/>
  <c r="BJ62" i="2" s="1"/>
  <c r="BG61" i="2"/>
  <c r="BD61" i="2"/>
  <c r="AO61" i="2"/>
  <c r="AU61" i="2" s="1"/>
  <c r="AD61" i="2"/>
  <c r="BG60" i="2"/>
  <c r="BD60" i="2"/>
  <c r="AO60" i="2"/>
  <c r="AU60" i="2" s="1"/>
  <c r="AD60" i="2"/>
  <c r="BJ60" i="2" s="1"/>
  <c r="BG59" i="2"/>
  <c r="BD59" i="2"/>
  <c r="AO59" i="2"/>
  <c r="AU59" i="2" s="1"/>
  <c r="AD59" i="2"/>
  <c r="BJ59" i="2" s="1"/>
  <c r="BG58" i="2"/>
  <c r="BD58" i="2"/>
  <c r="AO58" i="2"/>
  <c r="AU58" i="2" s="1"/>
  <c r="AD58" i="2"/>
  <c r="BJ58" i="2" s="1"/>
  <c r="BG57" i="2"/>
  <c r="BD57" i="2"/>
  <c r="AO57" i="2"/>
  <c r="AU57" i="2" s="1"/>
  <c r="AD57" i="2"/>
  <c r="BJ57" i="2" s="1"/>
  <c r="BG56" i="2"/>
  <c r="BD56" i="2"/>
  <c r="AO56" i="2"/>
  <c r="AU56" i="2" s="1"/>
  <c r="AD56" i="2"/>
  <c r="BJ56" i="2" s="1"/>
  <c r="BG55" i="2"/>
  <c r="BD55" i="2"/>
  <c r="AO55" i="2"/>
  <c r="AU55" i="2" s="1"/>
  <c r="AD55" i="2"/>
  <c r="BJ55" i="2" s="1"/>
  <c r="BG54" i="2"/>
  <c r="BD54" i="2"/>
  <c r="AO54" i="2"/>
  <c r="AU54" i="2" s="1"/>
  <c r="AD54" i="2"/>
  <c r="BG53" i="2"/>
  <c r="BD53" i="2"/>
  <c r="AO53" i="2"/>
  <c r="AU53" i="2" s="1"/>
  <c r="AD53" i="2"/>
  <c r="BJ53" i="2" s="1"/>
  <c r="BG52" i="2"/>
  <c r="BD52" i="2"/>
  <c r="AO52" i="2"/>
  <c r="AU52" i="2" s="1"/>
  <c r="AD52" i="2"/>
  <c r="BG51" i="2"/>
  <c r="BD51" i="2"/>
  <c r="AO51" i="2"/>
  <c r="AU51" i="2" s="1"/>
  <c r="AD51" i="2"/>
  <c r="AR51" i="2" s="1"/>
  <c r="BJ52" i="2" l="1"/>
  <c r="AR52" i="2"/>
  <c r="AR61" i="2"/>
  <c r="BJ61" i="2"/>
  <c r="AR53" i="2"/>
  <c r="AR62" i="2"/>
  <c r="AA105" i="5"/>
  <c r="W42" i="5"/>
  <c r="L65" i="3"/>
  <c r="C65" i="3"/>
  <c r="W11" i="21"/>
  <c r="C11" i="21"/>
  <c r="O11" i="21" s="1"/>
  <c r="R11" i="21"/>
  <c r="W9" i="21"/>
  <c r="C9" i="21"/>
  <c r="O9" i="21" s="1"/>
  <c r="R9" i="21"/>
  <c r="C28" i="21"/>
  <c r="C35" i="21"/>
  <c r="C44" i="21"/>
  <c r="C26" i="21"/>
  <c r="C42" i="21"/>
  <c r="C33" i="21"/>
  <c r="C10" i="21"/>
  <c r="O10" i="21" s="1"/>
  <c r="W10" i="21"/>
  <c r="R10" i="21"/>
  <c r="C8" i="21"/>
  <c r="O8" i="21" s="1"/>
  <c r="R8" i="21"/>
  <c r="W8" i="21"/>
  <c r="C43" i="21"/>
  <c r="C27" i="21"/>
  <c r="C34" i="21"/>
  <c r="C25" i="21"/>
  <c r="C32" i="21"/>
  <c r="C41" i="21"/>
  <c r="U14" i="21"/>
  <c r="W7" i="21"/>
  <c r="C7" i="21"/>
  <c r="O7" i="21" s="1"/>
  <c r="R7" i="21"/>
  <c r="C40" i="21"/>
  <c r="C24" i="21"/>
  <c r="C31" i="21"/>
  <c r="W7" i="20"/>
  <c r="R7" i="20"/>
  <c r="C7" i="20"/>
  <c r="O7" i="20" s="1"/>
  <c r="W11" i="20"/>
  <c r="R11" i="20"/>
  <c r="W10" i="20"/>
  <c r="R10" i="20"/>
  <c r="W8" i="20"/>
  <c r="R8" i="20"/>
  <c r="W9" i="20"/>
  <c r="R9" i="20"/>
  <c r="C8" i="20"/>
  <c r="O8" i="20" s="1"/>
  <c r="C9" i="20"/>
  <c r="O9" i="20" s="1"/>
  <c r="C10" i="20"/>
  <c r="O10" i="20" s="1"/>
  <c r="C11" i="20"/>
  <c r="O11" i="20" s="1"/>
  <c r="S38" i="3"/>
  <c r="C38" i="3"/>
  <c r="AS38" i="3"/>
  <c r="AK38" i="3"/>
  <c r="S42" i="3"/>
  <c r="C42" i="3"/>
  <c r="AK42" i="3"/>
  <c r="AS42" i="3"/>
  <c r="S46" i="3"/>
  <c r="C46" i="3"/>
  <c r="AS46" i="3"/>
  <c r="AK46" i="3"/>
  <c r="S49" i="3"/>
  <c r="C49" i="3"/>
  <c r="AS49" i="3"/>
  <c r="AK49" i="3"/>
  <c r="C41" i="3"/>
  <c r="AS41" i="3"/>
  <c r="AK41" i="3"/>
  <c r="S45" i="3"/>
  <c r="AS45" i="3"/>
  <c r="AK45" i="3"/>
  <c r="C45" i="3"/>
  <c r="AS48" i="3"/>
  <c r="AK48" i="3"/>
  <c r="S48" i="3"/>
  <c r="C48" i="3"/>
  <c r="AS40" i="3"/>
  <c r="AK40" i="3"/>
  <c r="S40" i="3"/>
  <c r="C40" i="3"/>
  <c r="AS44" i="3"/>
  <c r="AK44" i="3"/>
  <c r="C44" i="3"/>
  <c r="S44" i="3"/>
  <c r="AS52" i="3"/>
  <c r="AK52" i="3"/>
  <c r="S52" i="3"/>
  <c r="C52" i="3"/>
  <c r="AK39" i="3"/>
  <c r="S39" i="3"/>
  <c r="C39" i="3"/>
  <c r="AS39" i="3"/>
  <c r="AK43" i="3"/>
  <c r="S43" i="3"/>
  <c r="C43" i="3"/>
  <c r="AS43" i="3"/>
  <c r="AK47" i="3"/>
  <c r="AS47" i="3"/>
  <c r="S47" i="3"/>
  <c r="C47" i="3"/>
  <c r="S50" i="3"/>
  <c r="C50" i="3"/>
  <c r="AS50" i="3"/>
  <c r="AK50" i="3"/>
  <c r="AK51" i="3"/>
  <c r="S51" i="3"/>
  <c r="C51" i="3"/>
  <c r="AS51" i="3"/>
  <c r="AD66" i="3"/>
  <c r="AK67" i="3"/>
  <c r="Z67" i="3"/>
  <c r="AD65" i="3"/>
  <c r="AK65" i="3"/>
  <c r="AD67" i="3"/>
  <c r="C67" i="3"/>
  <c r="Z65" i="3"/>
  <c r="L66" i="3"/>
  <c r="AK66" i="3"/>
  <c r="Z66" i="3"/>
  <c r="S41" i="3"/>
  <c r="AX53" i="2"/>
  <c r="AR55" i="2"/>
  <c r="AX62" i="2"/>
  <c r="AR64" i="2"/>
  <c r="AX64" i="2" s="1"/>
  <c r="BJ64" i="2"/>
  <c r="AX51" i="2"/>
  <c r="AX55" i="2"/>
  <c r="BJ51" i="2"/>
  <c r="AX52" i="2"/>
  <c r="AR54" i="2"/>
  <c r="AX54" i="2" s="1"/>
  <c r="BJ54" i="2"/>
  <c r="AX61" i="2"/>
  <c r="AR63" i="2"/>
  <c r="AX63" i="2" s="1"/>
  <c r="BJ63" i="2"/>
  <c r="AR71" i="2"/>
  <c r="AX71" i="2" s="1"/>
  <c r="AR72" i="2"/>
  <c r="AX72" i="2" s="1"/>
  <c r="AR73" i="2"/>
  <c r="AX73" i="2" s="1"/>
  <c r="AR74" i="2"/>
  <c r="AX74" i="2" s="1"/>
  <c r="AR75" i="2"/>
  <c r="AX75" i="2" s="1"/>
  <c r="AR66" i="2"/>
  <c r="AX66" i="2" s="1"/>
  <c r="AR67" i="2"/>
  <c r="AR68" i="2"/>
  <c r="AX68" i="2" s="1"/>
  <c r="AR69" i="2"/>
  <c r="AX69" i="2" s="1"/>
  <c r="AR70" i="2"/>
  <c r="AX70" i="2" s="1"/>
  <c r="AX67" i="2"/>
  <c r="AR65" i="2"/>
  <c r="AX65" i="2" s="1"/>
  <c r="AR56" i="2"/>
  <c r="AX56" i="2" s="1"/>
  <c r="AR57" i="2"/>
  <c r="AX57" i="2" s="1"/>
  <c r="AR58" i="2"/>
  <c r="AX58" i="2" s="1"/>
  <c r="AR59" i="2"/>
  <c r="AX59" i="2" s="1"/>
  <c r="AR60" i="2"/>
  <c r="AX60" i="2" s="1"/>
  <c r="E14" i="21" l="1"/>
  <c r="U14" i="20"/>
  <c r="E14" i="20"/>
  <c r="B68" i="3"/>
  <c r="B69" i="3"/>
  <c r="B70" i="3"/>
  <c r="B71" i="3"/>
  <c r="B72" i="3"/>
  <c r="B73" i="3"/>
  <c r="B74" i="3"/>
  <c r="B75" i="3"/>
  <c r="B76" i="3"/>
  <c r="B77" i="3"/>
  <c r="B78" i="3"/>
  <c r="B79" i="3"/>
  <c r="B80" i="3"/>
  <c r="B81" i="3"/>
  <c r="B82" i="3"/>
  <c r="B83" i="3"/>
  <c r="B84" i="3"/>
  <c r="B85" i="3"/>
  <c r="B86" i="3"/>
  <c r="B87" i="3"/>
  <c r="B88" i="3"/>
  <c r="B89" i="3"/>
  <c r="B90" i="3"/>
  <c r="B91" i="3"/>
  <c r="B92" i="3"/>
  <c r="B93" i="3"/>
  <c r="B94" i="3"/>
  <c r="AK71" i="3" l="1"/>
  <c r="L71" i="3"/>
  <c r="Z71" i="3"/>
  <c r="AD71" i="3"/>
  <c r="AD69" i="3"/>
  <c r="Z69" i="3"/>
  <c r="AK69" i="3"/>
  <c r="L69" i="3"/>
  <c r="AK68" i="3"/>
  <c r="L68" i="3"/>
  <c r="AD68" i="3"/>
  <c r="Z68" i="3"/>
  <c r="AK70" i="3"/>
  <c r="L70" i="3"/>
  <c r="AD70" i="3"/>
  <c r="Z70" i="3"/>
  <c r="L87" i="3"/>
  <c r="AK87" i="3"/>
  <c r="Z87" i="3"/>
  <c r="AD87" i="3"/>
  <c r="L75" i="3"/>
  <c r="AK75" i="3"/>
  <c r="Z75" i="3"/>
  <c r="AD75" i="3"/>
  <c r="AK94" i="3"/>
  <c r="Z94" i="3"/>
  <c r="AD94" i="3"/>
  <c r="L94" i="3"/>
  <c r="Z90" i="3"/>
  <c r="AK90" i="3"/>
  <c r="AD90" i="3"/>
  <c r="L90" i="3"/>
  <c r="AK86" i="3"/>
  <c r="Z86" i="3"/>
  <c r="AD86" i="3"/>
  <c r="L86" i="3"/>
  <c r="Z82" i="3"/>
  <c r="AK82" i="3"/>
  <c r="AD82" i="3"/>
  <c r="L82" i="3"/>
  <c r="AK78" i="3"/>
  <c r="Z78" i="3"/>
  <c r="AD78" i="3"/>
  <c r="L78" i="3"/>
  <c r="Z74" i="3"/>
  <c r="AK74" i="3"/>
  <c r="AD74" i="3"/>
  <c r="L74" i="3"/>
  <c r="AD91" i="3"/>
  <c r="AK91" i="3"/>
  <c r="Z91" i="3"/>
  <c r="L91" i="3"/>
  <c r="AD79" i="3"/>
  <c r="L79" i="3"/>
  <c r="AK79" i="3"/>
  <c r="Z79" i="3"/>
  <c r="AK89" i="3"/>
  <c r="Z89" i="3"/>
  <c r="AD89" i="3"/>
  <c r="L89" i="3"/>
  <c r="AK85" i="3"/>
  <c r="Z85" i="3"/>
  <c r="AD85" i="3"/>
  <c r="L85" i="3"/>
  <c r="C81" i="3"/>
  <c r="AK81" i="3"/>
  <c r="Z81" i="3"/>
  <c r="AD81" i="3"/>
  <c r="L81" i="3"/>
  <c r="AK77" i="3"/>
  <c r="Z77" i="3"/>
  <c r="AD77" i="3"/>
  <c r="L77" i="3"/>
  <c r="AK73" i="3"/>
  <c r="Z73" i="3"/>
  <c r="AD73" i="3"/>
  <c r="L73" i="3"/>
  <c r="C89" i="3"/>
  <c r="AD83" i="3"/>
  <c r="L83" i="3"/>
  <c r="AK83" i="3"/>
  <c r="Z83" i="3"/>
  <c r="AK93" i="3"/>
  <c r="Z93" i="3"/>
  <c r="AD93" i="3"/>
  <c r="L93" i="3"/>
  <c r="AD92" i="3"/>
  <c r="L92" i="3"/>
  <c r="AK92" i="3"/>
  <c r="Z92" i="3"/>
  <c r="AD88" i="3"/>
  <c r="L88" i="3"/>
  <c r="AK88" i="3"/>
  <c r="Z88" i="3"/>
  <c r="AD84" i="3"/>
  <c r="L84" i="3"/>
  <c r="Z84" i="3"/>
  <c r="AK84" i="3"/>
  <c r="AD80" i="3"/>
  <c r="L80" i="3"/>
  <c r="AK80" i="3"/>
  <c r="Z80" i="3"/>
  <c r="AD76" i="3"/>
  <c r="L76" i="3"/>
  <c r="AK76" i="3"/>
  <c r="Z76" i="3"/>
  <c r="AD72" i="3"/>
  <c r="L72" i="3"/>
  <c r="AK72" i="3"/>
  <c r="Z72" i="3"/>
  <c r="C73" i="3"/>
  <c r="C85" i="3"/>
  <c r="C69" i="3"/>
  <c r="C93" i="3"/>
  <c r="C77" i="3"/>
  <c r="C92" i="3"/>
  <c r="C88" i="3"/>
  <c r="C84" i="3"/>
  <c r="C80" i="3"/>
  <c r="C76" i="3"/>
  <c r="C72" i="3"/>
  <c r="C68" i="3"/>
  <c r="C91" i="3"/>
  <c r="C87" i="3"/>
  <c r="C83" i="3"/>
  <c r="C79" i="3"/>
  <c r="C75" i="3"/>
  <c r="C71" i="3"/>
  <c r="C94" i="3"/>
  <c r="C90" i="3"/>
  <c r="C86" i="3"/>
  <c r="C82" i="3"/>
  <c r="C78" i="3"/>
  <c r="C74" i="3"/>
  <c r="C70" i="3"/>
  <c r="Z1" i="3" l="1"/>
  <c r="BG39" i="2" l="1"/>
  <c r="BG40" i="2"/>
  <c r="BG41" i="2"/>
  <c r="BG42" i="2"/>
  <c r="BG38" i="2"/>
  <c r="BG30" i="2" l="1"/>
  <c r="BG31" i="2"/>
  <c r="BG32" i="2"/>
  <c r="BG33" i="2"/>
  <c r="BG29" i="2"/>
  <c r="B23" i="3"/>
  <c r="B22" i="3"/>
  <c r="B21" i="3"/>
  <c r="B20" i="3"/>
  <c r="B19" i="3"/>
  <c r="B16" i="3"/>
  <c r="B15" i="3"/>
  <c r="B14" i="3"/>
  <c r="B13" i="3"/>
  <c r="B12" i="3"/>
  <c r="B11" i="3"/>
  <c r="B10" i="3"/>
  <c r="B9" i="3"/>
  <c r="B8" i="3"/>
  <c r="B7" i="3"/>
  <c r="AH8" i="3" l="1"/>
  <c r="AH9" i="3"/>
  <c r="AH10" i="3"/>
  <c r="AH11" i="3"/>
  <c r="AH12" i="3"/>
  <c r="AH13" i="3"/>
  <c r="AH14" i="3"/>
  <c r="AH15" i="3"/>
  <c r="AH16" i="3"/>
  <c r="AK7" i="3"/>
  <c r="AH7" i="3"/>
  <c r="C7" i="3"/>
  <c r="AP22" i="3"/>
  <c r="AK22" i="3"/>
  <c r="C22" i="3"/>
  <c r="AK9" i="3"/>
  <c r="C9" i="3"/>
  <c r="AP19" i="3"/>
  <c r="AK19" i="3"/>
  <c r="C19" i="3"/>
  <c r="AP23" i="3"/>
  <c r="C23" i="3"/>
  <c r="AK23" i="3"/>
  <c r="AP21" i="3"/>
  <c r="C21" i="3"/>
  <c r="AK21" i="3"/>
  <c r="C8" i="3"/>
  <c r="AK8" i="3"/>
  <c r="C10" i="3"/>
  <c r="AK10" i="3"/>
  <c r="AP20" i="3"/>
  <c r="AK20" i="3"/>
  <c r="C20" i="3"/>
  <c r="AK16" i="3"/>
  <c r="AK15" i="3"/>
  <c r="AK14" i="3"/>
  <c r="C14" i="3"/>
  <c r="AK13" i="3"/>
  <c r="C13" i="3"/>
  <c r="AK12" i="3"/>
  <c r="C12" i="3"/>
  <c r="AK11" i="3"/>
  <c r="C11" i="3"/>
  <c r="C15" i="3"/>
  <c r="C16" i="3"/>
  <c r="B34" i="3"/>
  <c r="B35" i="3"/>
  <c r="B36" i="3"/>
  <c r="B37" i="3"/>
  <c r="B33" i="3"/>
  <c r="V7" i="3" l="1"/>
  <c r="O7" i="3"/>
  <c r="AS36" i="3"/>
  <c r="AK36" i="3"/>
  <c r="C36" i="3"/>
  <c r="AK35" i="3"/>
  <c r="C35" i="3"/>
  <c r="AS35" i="3"/>
  <c r="AS33" i="3"/>
  <c r="C33" i="3"/>
  <c r="C34" i="3"/>
  <c r="AS34" i="3"/>
  <c r="C37" i="3"/>
  <c r="AS37" i="3"/>
  <c r="AK37" i="3"/>
  <c r="AG10" i="3"/>
  <c r="T10" i="3"/>
  <c r="T34" i="3"/>
  <c r="T35" i="3"/>
  <c r="T36" i="3"/>
  <c r="T37" i="3"/>
  <c r="T33" i="3"/>
  <c r="T26" i="3"/>
  <c r="V32" i="3" l="1"/>
  <c r="T27" i="3"/>
  <c r="T28" i="3"/>
  <c r="T29" i="3"/>
  <c r="T30" i="3"/>
  <c r="T19" i="3"/>
  <c r="B27" i="3"/>
  <c r="B28" i="3"/>
  <c r="B29" i="3"/>
  <c r="B30" i="3"/>
  <c r="T20" i="3"/>
  <c r="T21" i="3"/>
  <c r="T22" i="3"/>
  <c r="T23" i="3"/>
  <c r="L102" i="3"/>
  <c r="L103" i="3"/>
  <c r="L104" i="3"/>
  <c r="L105" i="3"/>
  <c r="L101" i="3"/>
  <c r="AD30" i="2"/>
  <c r="BJ30" i="2" s="1"/>
  <c r="L20" i="3" s="1"/>
  <c r="AD31" i="2"/>
  <c r="BJ31" i="2" s="1"/>
  <c r="L21" i="3" s="1"/>
  <c r="AD32" i="2"/>
  <c r="BJ32" i="2" s="1"/>
  <c r="L22" i="3" s="1"/>
  <c r="AD33" i="2"/>
  <c r="BJ33" i="2" s="1"/>
  <c r="L23" i="3" s="1"/>
  <c r="AD29" i="2"/>
  <c r="BJ29" i="2" l="1"/>
  <c r="AK26" i="3"/>
  <c r="C30" i="3"/>
  <c r="AK30" i="3"/>
  <c r="AK27" i="3"/>
  <c r="C27" i="3"/>
  <c r="C29" i="3"/>
  <c r="AK29" i="3"/>
  <c r="AK28" i="3"/>
  <c r="C28" i="3"/>
  <c r="S10" i="3"/>
  <c r="T8" i="3"/>
  <c r="T9" i="3"/>
  <c r="T11" i="3"/>
  <c r="T12" i="3"/>
  <c r="T13" i="3"/>
  <c r="T14" i="3"/>
  <c r="T15" i="3"/>
  <c r="T16" i="3"/>
  <c r="T7" i="3"/>
  <c r="L19" i="3" l="1"/>
  <c r="V18" i="3"/>
  <c r="V6" i="3" l="1"/>
  <c r="AX80" i="2" l="1"/>
  <c r="AX81" i="2"/>
  <c r="AX82" i="2"/>
  <c r="AX83" i="2"/>
  <c r="AX84" i="2"/>
  <c r="AX85" i="2"/>
  <c r="AX86" i="2"/>
  <c r="AX87" i="2"/>
  <c r="AX88" i="2"/>
  <c r="AX89" i="2"/>
  <c r="AX90" i="2"/>
  <c r="AX91" i="2"/>
  <c r="AX92" i="2"/>
  <c r="AX93" i="2"/>
  <c r="AX94" i="2"/>
  <c r="AX95" i="2"/>
  <c r="AX96" i="2"/>
  <c r="AX97" i="2"/>
  <c r="AX98" i="2"/>
  <c r="AX99" i="2"/>
  <c r="AX100" i="2"/>
  <c r="AX101" i="2"/>
  <c r="AX102" i="2"/>
  <c r="AX103" i="2"/>
  <c r="AX104" i="2"/>
  <c r="AX105" i="2"/>
  <c r="AX106" i="2"/>
  <c r="AX107" i="2"/>
  <c r="AX108" i="2"/>
  <c r="AH1" i="5" l="1"/>
  <c r="AA1" i="5"/>
  <c r="AK1" i="3"/>
  <c r="AX79" i="2" l="1"/>
  <c r="U8" i="5" l="1"/>
  <c r="U9" i="5"/>
  <c r="U10" i="5"/>
  <c r="U11" i="5"/>
  <c r="U12" i="5"/>
  <c r="U13" i="5"/>
  <c r="U14" i="5"/>
  <c r="U15" i="5"/>
  <c r="U16" i="5"/>
  <c r="U17" i="5"/>
  <c r="U18" i="5"/>
  <c r="U19" i="5"/>
  <c r="U20" i="5"/>
  <c r="U21" i="5"/>
  <c r="U22" i="5"/>
  <c r="U23" i="5"/>
  <c r="U24" i="5"/>
  <c r="U25" i="5"/>
  <c r="U26" i="5"/>
  <c r="U27" i="5"/>
  <c r="U28" i="5"/>
  <c r="U29" i="5"/>
  <c r="U30" i="5"/>
  <c r="U31" i="5"/>
  <c r="U32" i="5"/>
  <c r="U33" i="5"/>
  <c r="U34" i="5"/>
  <c r="U35" i="5"/>
  <c r="U36" i="5"/>
  <c r="T8" i="5"/>
  <c r="T9" i="5"/>
  <c r="T10" i="5"/>
  <c r="T11" i="5"/>
  <c r="T12" i="5"/>
  <c r="T13" i="5"/>
  <c r="T14" i="5"/>
  <c r="T15" i="5"/>
  <c r="T16" i="5"/>
  <c r="T17" i="5"/>
  <c r="T18" i="5"/>
  <c r="T19" i="5"/>
  <c r="T20" i="5"/>
  <c r="T21" i="5"/>
  <c r="T22" i="5"/>
  <c r="T23" i="5"/>
  <c r="T24" i="5"/>
  <c r="T25" i="5"/>
  <c r="T26" i="5"/>
  <c r="T27" i="5"/>
  <c r="T28" i="5"/>
  <c r="T29" i="5"/>
  <c r="T30" i="5"/>
  <c r="T31" i="5"/>
  <c r="T32" i="5"/>
  <c r="T33" i="5"/>
  <c r="T34" i="5"/>
  <c r="T35" i="5"/>
  <c r="T36" i="5"/>
  <c r="P8" i="5"/>
  <c r="P9" i="5"/>
  <c r="P10" i="5"/>
  <c r="P11" i="5"/>
  <c r="P12" i="5"/>
  <c r="P13" i="5"/>
  <c r="P14" i="5"/>
  <c r="P15" i="5"/>
  <c r="P16" i="5"/>
  <c r="P17" i="5"/>
  <c r="P18" i="5"/>
  <c r="P19" i="5"/>
  <c r="P20" i="5"/>
  <c r="P21" i="5"/>
  <c r="P22" i="5"/>
  <c r="P23" i="5"/>
  <c r="P24" i="5"/>
  <c r="P25" i="5"/>
  <c r="P26" i="5"/>
  <c r="P27" i="5"/>
  <c r="P28" i="5"/>
  <c r="P29" i="5"/>
  <c r="P30" i="5"/>
  <c r="P31" i="5"/>
  <c r="P32" i="5"/>
  <c r="P33" i="5"/>
  <c r="P34" i="5"/>
  <c r="P35" i="5"/>
  <c r="P36" i="5"/>
  <c r="T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AI1" i="18"/>
  <c r="T29" i="17"/>
  <c r="L36" i="5" l="1"/>
  <c r="L28" i="5"/>
  <c r="W28" i="5" s="1"/>
  <c r="L12" i="5"/>
  <c r="L20" i="5"/>
  <c r="L33" i="5"/>
  <c r="L25" i="5"/>
  <c r="W25" i="5" s="1"/>
  <c r="L17" i="5"/>
  <c r="L9" i="5"/>
  <c r="L22" i="5"/>
  <c r="L14" i="5"/>
  <c r="L32" i="5"/>
  <c r="L24" i="5"/>
  <c r="W24" i="5" s="1"/>
  <c r="L16" i="5"/>
  <c r="L34" i="5"/>
  <c r="L26" i="5"/>
  <c r="W26" i="5" s="1"/>
  <c r="L18" i="5"/>
  <c r="L10" i="5"/>
  <c r="L30" i="5"/>
  <c r="W30" i="5" s="1"/>
  <c r="L29" i="5"/>
  <c r="W29" i="5" s="1"/>
  <c r="L21" i="5"/>
  <c r="L13" i="5"/>
  <c r="L8" i="5"/>
  <c r="L35" i="5"/>
  <c r="L31" i="5"/>
  <c r="W31" i="5" s="1"/>
  <c r="L27" i="5"/>
  <c r="W27" i="5" s="1"/>
  <c r="L23" i="5"/>
  <c r="W23" i="5" s="1"/>
  <c r="L19" i="5"/>
  <c r="L15" i="5"/>
  <c r="L11" i="5"/>
  <c r="V64" i="3" l="1"/>
  <c r="S94" i="3"/>
  <c r="S93" i="3"/>
  <c r="S92" i="3"/>
  <c r="S91" i="3"/>
  <c r="S90" i="3"/>
  <c r="S89" i="3"/>
  <c r="S88" i="3"/>
  <c r="S87" i="3"/>
  <c r="S86" i="3"/>
  <c r="S85" i="3"/>
  <c r="S84" i="3"/>
  <c r="S83" i="3"/>
  <c r="S82" i="3"/>
  <c r="S81" i="3"/>
  <c r="S80" i="3"/>
  <c r="S79" i="3"/>
  <c r="S78" i="3"/>
  <c r="S77" i="3"/>
  <c r="S76" i="3"/>
  <c r="S75" i="3"/>
  <c r="S74" i="3"/>
  <c r="S73" i="3"/>
  <c r="S72" i="3"/>
  <c r="S71" i="3"/>
  <c r="S70" i="3"/>
  <c r="S69" i="3"/>
  <c r="S68" i="3"/>
  <c r="U14" i="17"/>
  <c r="AH37" i="17"/>
  <c r="AE37" i="17"/>
  <c r="W37" i="17"/>
  <c r="T37" i="17"/>
  <c r="P37" i="17"/>
  <c r="L37" i="17"/>
  <c r="C37" i="17"/>
  <c r="AH36" i="17"/>
  <c r="AE36" i="17"/>
  <c r="W36" i="17"/>
  <c r="T36" i="17"/>
  <c r="P36" i="17"/>
  <c r="L36" i="17"/>
  <c r="C36" i="17"/>
  <c r="AH35" i="17"/>
  <c r="AE35" i="17"/>
  <c r="W35" i="17"/>
  <c r="T35" i="17"/>
  <c r="P35" i="17"/>
  <c r="L35" i="17"/>
  <c r="C35" i="17"/>
  <c r="AH34" i="17"/>
  <c r="AE34" i="17"/>
  <c r="W34" i="17"/>
  <c r="T34" i="17"/>
  <c r="P34" i="17"/>
  <c r="L34" i="17"/>
  <c r="C34" i="17"/>
  <c r="U15" i="17"/>
  <c r="U16" i="17"/>
  <c r="U7" i="17"/>
  <c r="AA7" i="17" s="1"/>
  <c r="AM38" i="18"/>
  <c r="AH38" i="18"/>
  <c r="AG38" i="18"/>
  <c r="AF38" i="18"/>
  <c r="AE38" i="18"/>
  <c r="AA38" i="18"/>
  <c r="U38" i="18"/>
  <c r="T38" i="18"/>
  <c r="P38" i="18"/>
  <c r="L38" i="18"/>
  <c r="C38" i="18"/>
  <c r="AM37" i="18"/>
  <c r="AH37" i="18"/>
  <c r="AG37" i="18"/>
  <c r="AF37" i="18"/>
  <c r="AE37" i="18"/>
  <c r="AA37" i="18"/>
  <c r="U37" i="18"/>
  <c r="T37" i="18"/>
  <c r="P37" i="18"/>
  <c r="L37" i="18"/>
  <c r="C37" i="18"/>
  <c r="AM33" i="18"/>
  <c r="AH33" i="18"/>
  <c r="AG33" i="18"/>
  <c r="AF33" i="18"/>
  <c r="AE33" i="18"/>
  <c r="AA33" i="18"/>
  <c r="U33" i="18"/>
  <c r="T33" i="18"/>
  <c r="C33" i="18"/>
  <c r="AM32" i="18"/>
  <c r="AH32" i="18"/>
  <c r="AG32" i="18"/>
  <c r="AF32" i="18"/>
  <c r="AE32" i="18"/>
  <c r="AA32" i="18"/>
  <c r="U32" i="18"/>
  <c r="T32" i="18"/>
  <c r="C32" i="18"/>
  <c r="AH28" i="18"/>
  <c r="AG28" i="18"/>
  <c r="AF28" i="18"/>
  <c r="AE28" i="18"/>
  <c r="AA28" i="18"/>
  <c r="U28" i="18"/>
  <c r="T28" i="18"/>
  <c r="P28" i="18"/>
  <c r="L28" i="18"/>
  <c r="C28" i="18"/>
  <c r="AH27" i="18"/>
  <c r="AG27" i="18"/>
  <c r="AF27" i="18"/>
  <c r="AE27" i="18"/>
  <c r="AA27" i="18"/>
  <c r="U27" i="18"/>
  <c r="T27" i="18"/>
  <c r="P27" i="18"/>
  <c r="L27" i="18"/>
  <c r="C27" i="18"/>
  <c r="AM23" i="18"/>
  <c r="AH23" i="18"/>
  <c r="AG23" i="18"/>
  <c r="AF23" i="18"/>
  <c r="AE23" i="18"/>
  <c r="AA23" i="18"/>
  <c r="U23" i="18"/>
  <c r="T23" i="18"/>
  <c r="C23" i="18"/>
  <c r="AM22" i="18"/>
  <c r="AH22" i="18"/>
  <c r="AG22" i="18"/>
  <c r="AF22" i="18"/>
  <c r="AE22" i="18"/>
  <c r="AA22" i="18"/>
  <c r="U22" i="18"/>
  <c r="T22" i="18"/>
  <c r="C22" i="18"/>
  <c r="AM19" i="18"/>
  <c r="AH19" i="18"/>
  <c r="AG19" i="18"/>
  <c r="AF19" i="18"/>
  <c r="AE19" i="18"/>
  <c r="AA19" i="18"/>
  <c r="U19" i="18"/>
  <c r="T19" i="18"/>
  <c r="P19" i="18"/>
  <c r="L19" i="18"/>
  <c r="C19" i="18"/>
  <c r="AM18" i="18"/>
  <c r="AH18" i="18"/>
  <c r="AG18" i="18"/>
  <c r="AF18" i="18"/>
  <c r="AE18" i="18"/>
  <c r="AA18" i="18"/>
  <c r="U18" i="18"/>
  <c r="T18" i="18"/>
  <c r="P18" i="18"/>
  <c r="L18" i="18"/>
  <c r="C18" i="18"/>
  <c r="AA13" i="18"/>
  <c r="AH11" i="18"/>
  <c r="AG11" i="18"/>
  <c r="AF11" i="18"/>
  <c r="AE11" i="18"/>
  <c r="U11" i="18"/>
  <c r="T11" i="18"/>
  <c r="P11" i="18"/>
  <c r="C11" i="18"/>
  <c r="AH10" i="18"/>
  <c r="AG10" i="18"/>
  <c r="AF10" i="18"/>
  <c r="AE10" i="18"/>
  <c r="U10" i="18"/>
  <c r="T10" i="18"/>
  <c r="P10" i="18"/>
  <c r="C10" i="18"/>
  <c r="AH9" i="18"/>
  <c r="AG9" i="18"/>
  <c r="AF9" i="18"/>
  <c r="AE9" i="18"/>
  <c r="U9" i="18"/>
  <c r="T9" i="18"/>
  <c r="P9" i="18"/>
  <c r="C9" i="18"/>
  <c r="AH8" i="18"/>
  <c r="AG8" i="18"/>
  <c r="AF8" i="18"/>
  <c r="AE8" i="18"/>
  <c r="U8" i="18"/>
  <c r="T8" i="18"/>
  <c r="P8" i="18"/>
  <c r="C8" i="18"/>
  <c r="AH7" i="18"/>
  <c r="AG7" i="18"/>
  <c r="AF7" i="18"/>
  <c r="AE7" i="18"/>
  <c r="U7" i="18"/>
  <c r="T7" i="18"/>
  <c r="P7" i="18"/>
  <c r="C7" i="18"/>
  <c r="AM72" i="17"/>
  <c r="AH72" i="17"/>
  <c r="AD72" i="17"/>
  <c r="X72" i="17"/>
  <c r="J72" i="17"/>
  <c r="AM71" i="17"/>
  <c r="AH71" i="17"/>
  <c r="AD71" i="17"/>
  <c r="X71" i="17"/>
  <c r="J71" i="17"/>
  <c r="J69" i="17"/>
  <c r="J68" i="17"/>
  <c r="L55" i="17"/>
  <c r="B55" i="17"/>
  <c r="L54" i="17"/>
  <c r="B54" i="17"/>
  <c r="L50" i="17"/>
  <c r="B50" i="17"/>
  <c r="L49" i="17"/>
  <c r="B49" i="17"/>
  <c r="L48" i="17"/>
  <c r="B48" i="17"/>
  <c r="AS44" i="17"/>
  <c r="AN44" i="17"/>
  <c r="C44" i="17"/>
  <c r="AH33" i="17"/>
  <c r="AE33" i="17"/>
  <c r="W33" i="17"/>
  <c r="T33" i="17"/>
  <c r="P33" i="17"/>
  <c r="L33" i="17"/>
  <c r="C33" i="17"/>
  <c r="AH32" i="17"/>
  <c r="AE32" i="17"/>
  <c r="W32" i="17"/>
  <c r="T32" i="17"/>
  <c r="P32" i="17"/>
  <c r="L32" i="17"/>
  <c r="C32" i="17"/>
  <c r="AH31" i="17"/>
  <c r="AE31" i="17"/>
  <c r="W31" i="17"/>
  <c r="T31" i="17"/>
  <c r="P31" i="17"/>
  <c r="L31" i="17"/>
  <c r="C31" i="17"/>
  <c r="AH30" i="17"/>
  <c r="AE30" i="17"/>
  <c r="W30" i="17"/>
  <c r="T30" i="17"/>
  <c r="P30" i="17"/>
  <c r="L30" i="17"/>
  <c r="C30" i="17"/>
  <c r="AH29" i="17"/>
  <c r="AE29" i="17"/>
  <c r="W29" i="17"/>
  <c r="P29" i="17"/>
  <c r="L29" i="17"/>
  <c r="C29" i="17"/>
  <c r="AP26" i="17"/>
  <c r="AH26" i="17"/>
  <c r="U26" i="17"/>
  <c r="C26" i="17"/>
  <c r="AP25" i="17"/>
  <c r="AH25" i="17"/>
  <c r="U25" i="17"/>
  <c r="C25" i="17"/>
  <c r="AQ22" i="17"/>
  <c r="AM22" i="17"/>
  <c r="AH22" i="17"/>
  <c r="AE22" i="17"/>
  <c r="U22" i="17"/>
  <c r="P22" i="17"/>
  <c r="T22" i="17" s="1"/>
  <c r="C22" i="17"/>
  <c r="AQ21" i="17"/>
  <c r="AM21" i="17"/>
  <c r="AH21" i="17"/>
  <c r="AE21" i="17"/>
  <c r="U21" i="17"/>
  <c r="P21" i="17"/>
  <c r="T21" i="17" s="1"/>
  <c r="C21" i="17"/>
  <c r="AQ20" i="17"/>
  <c r="AM20" i="17"/>
  <c r="AH20" i="17"/>
  <c r="AE20" i="17"/>
  <c r="U20" i="17"/>
  <c r="P20" i="17"/>
  <c r="T20" i="17" s="1"/>
  <c r="C20" i="17"/>
  <c r="AQ19" i="17"/>
  <c r="AM19" i="17"/>
  <c r="AH19" i="17"/>
  <c r="AE19" i="17"/>
  <c r="U19" i="17"/>
  <c r="P19" i="17"/>
  <c r="T19" i="17" s="1"/>
  <c r="C19" i="17"/>
  <c r="AM16" i="17"/>
  <c r="AH16" i="17"/>
  <c r="C16" i="17"/>
  <c r="AM15" i="17"/>
  <c r="AH15" i="17"/>
  <c r="C15" i="17"/>
  <c r="AM14" i="17"/>
  <c r="AH14" i="17"/>
  <c r="C14" i="17"/>
  <c r="AH11" i="17"/>
  <c r="AF11" i="17"/>
  <c r="AE11" i="17"/>
  <c r="AG11" i="17" s="1"/>
  <c r="U11" i="17"/>
  <c r="AA11" i="17" s="1"/>
  <c r="P11" i="17"/>
  <c r="T11" i="17" s="1"/>
  <c r="L11" i="17"/>
  <c r="C11" i="17"/>
  <c r="AH10" i="17"/>
  <c r="AF10" i="17"/>
  <c r="AE10" i="17"/>
  <c r="AG10" i="17" s="1"/>
  <c r="U10" i="17"/>
  <c r="AA10" i="17" s="1"/>
  <c r="P10" i="17"/>
  <c r="T10" i="17" s="1"/>
  <c r="L10" i="17"/>
  <c r="C10" i="17"/>
  <c r="AH9" i="17"/>
  <c r="AF9" i="17"/>
  <c r="AE9" i="17"/>
  <c r="AG9" i="17" s="1"/>
  <c r="U9" i="17"/>
  <c r="AA9" i="17" s="1"/>
  <c r="P9" i="17"/>
  <c r="T9" i="17" s="1"/>
  <c r="L9" i="17"/>
  <c r="C9" i="17"/>
  <c r="AH8" i="17"/>
  <c r="AF8" i="17"/>
  <c r="AE8" i="17"/>
  <c r="AG8" i="17" s="1"/>
  <c r="U8" i="17"/>
  <c r="AA8" i="17" s="1"/>
  <c r="P8" i="17"/>
  <c r="T8" i="17" s="1"/>
  <c r="L8" i="17"/>
  <c r="C8" i="17"/>
  <c r="AH7" i="17"/>
  <c r="AF7" i="17"/>
  <c r="AE7" i="17"/>
  <c r="AG7" i="17" s="1"/>
  <c r="P7" i="17"/>
  <c r="T7" i="17" s="1"/>
  <c r="L7" i="17"/>
  <c r="C7" i="17"/>
  <c r="AG6" i="17"/>
  <c r="AI1" i="17"/>
  <c r="W38" i="18"/>
  <c r="W37" i="18"/>
  <c r="W28" i="18"/>
  <c r="W19" i="18"/>
  <c r="W27" i="18"/>
  <c r="W18" i="18"/>
  <c r="U37" i="17"/>
  <c r="AA37" i="17" s="1"/>
  <c r="U36" i="17"/>
  <c r="AA36" i="17" s="1"/>
  <c r="U35" i="17"/>
  <c r="AA35" i="17" s="1"/>
  <c r="U34" i="17"/>
  <c r="AA34" i="17" s="1"/>
  <c r="U33" i="17"/>
  <c r="AA33" i="17" s="1"/>
  <c r="U32" i="17"/>
  <c r="AA32" i="17" s="1"/>
  <c r="U31" i="17"/>
  <c r="U30" i="17"/>
  <c r="AA30" i="17" s="1"/>
  <c r="U29" i="17"/>
  <c r="AA29" i="17" s="1"/>
  <c r="P26" i="17"/>
  <c r="T26" i="17" s="1"/>
  <c r="AE26" i="17"/>
  <c r="P25" i="17"/>
  <c r="T25" i="17" s="1"/>
  <c r="AE25" i="17"/>
  <c r="L21" i="17"/>
  <c r="P16" i="17"/>
  <c r="T16" i="17" s="1"/>
  <c r="AE16" i="17"/>
  <c r="L16" i="17"/>
  <c r="P15" i="17"/>
  <c r="T15" i="17" s="1"/>
  <c r="AE15" i="17"/>
  <c r="P14" i="17"/>
  <c r="T14" i="17" s="1"/>
  <c r="AE14" i="17"/>
  <c r="L14" i="17"/>
  <c r="W11" i="17"/>
  <c r="W10" i="17"/>
  <c r="W9" i="17"/>
  <c r="W8" i="17"/>
  <c r="W7" i="17"/>
  <c r="N43" i="17"/>
  <c r="AQ43" i="17"/>
  <c r="AF44" i="17"/>
  <c r="T44" i="17"/>
  <c r="N44" i="17"/>
  <c r="Z44" i="17"/>
  <c r="L15" i="17" l="1"/>
  <c r="W15" i="17" s="1"/>
  <c r="L19" i="17"/>
  <c r="W19" i="17" s="1"/>
  <c r="L22" i="17"/>
  <c r="W22" i="17" s="1"/>
  <c r="L26" i="17"/>
  <c r="W26" i="17" s="1"/>
  <c r="P32" i="18"/>
  <c r="L32" i="18"/>
  <c r="W32" i="18"/>
  <c r="W33" i="18"/>
  <c r="L33" i="18"/>
  <c r="P22" i="18"/>
  <c r="L22" i="18"/>
  <c r="W22" i="18"/>
  <c r="W21" i="18" s="1"/>
  <c r="W23" i="18"/>
  <c r="P23" i="18"/>
  <c r="L23" i="18"/>
  <c r="L10" i="18"/>
  <c r="W10" i="18" s="1"/>
  <c r="L11" i="18"/>
  <c r="W11" i="18" s="1"/>
  <c r="L8" i="18"/>
  <c r="W8" i="18" s="1"/>
  <c r="W17" i="18"/>
  <c r="W28" i="17"/>
  <c r="AH64" i="17" s="1"/>
  <c r="W14" i="17"/>
  <c r="W36" i="18"/>
  <c r="P33" i="18"/>
  <c r="W26" i="18"/>
  <c r="AA40" i="18"/>
  <c r="P46" i="18" s="1"/>
  <c r="L7" i="18"/>
  <c r="W7" i="18" s="1"/>
  <c r="L9" i="18"/>
  <c r="W9" i="18" s="1"/>
  <c r="L20" i="17"/>
  <c r="W20" i="17" s="1"/>
  <c r="W21" i="17"/>
  <c r="Z43" i="17"/>
  <c r="AA31" i="17"/>
  <c r="L25" i="17"/>
  <c r="W25" i="17" s="1"/>
  <c r="W6" i="17"/>
  <c r="W16" i="17"/>
  <c r="L40" i="18" l="1"/>
  <c r="AH46" i="18" s="1"/>
  <c r="W31" i="18"/>
  <c r="L13" i="18"/>
  <c r="W13" i="18"/>
  <c r="AH45" i="18" s="1"/>
  <c r="AH47" i="18" s="1"/>
  <c r="L39" i="17"/>
  <c r="W40" i="18"/>
  <c r="AH60" i="17"/>
  <c r="W18" i="17"/>
  <c r="AH62" i="17" s="1"/>
  <c r="W13" i="17"/>
  <c r="AH61" i="17" s="1"/>
  <c r="W24" i="17"/>
  <c r="AH63" i="17" s="1"/>
  <c r="P45" i="18" l="1"/>
  <c r="P47" i="18" s="1"/>
  <c r="AM47" i="18" s="1"/>
  <c r="W39" i="17"/>
  <c r="AH65" i="17"/>
  <c r="P60" i="17" l="1"/>
  <c r="AA39" i="17"/>
  <c r="P61" i="17" s="1"/>
  <c r="P65" i="17" l="1"/>
  <c r="AM65" i="17" s="1"/>
  <c r="L59" i="5" l="1"/>
  <c r="AF47" i="5"/>
  <c r="T82" i="5"/>
  <c r="AE82" i="5"/>
  <c r="AF82" i="5"/>
  <c r="AG82" i="5"/>
  <c r="AH82" i="5"/>
  <c r="AM82" i="5"/>
  <c r="T83" i="5"/>
  <c r="AE83" i="5"/>
  <c r="AF83" i="5"/>
  <c r="AG83" i="5"/>
  <c r="AH83" i="5"/>
  <c r="AM83" i="5"/>
  <c r="T84" i="5"/>
  <c r="AE84" i="5"/>
  <c r="AF84" i="5"/>
  <c r="AG84" i="5"/>
  <c r="AH84" i="5"/>
  <c r="AM84" i="5"/>
  <c r="T85" i="5"/>
  <c r="AE85" i="5"/>
  <c r="AF85" i="5"/>
  <c r="AG85" i="5"/>
  <c r="AH85" i="5"/>
  <c r="AM85" i="5"/>
  <c r="AF81" i="5"/>
  <c r="AE81" i="5"/>
  <c r="AG81" i="5"/>
  <c r="AM81" i="5"/>
  <c r="AH81" i="5"/>
  <c r="T69" i="5"/>
  <c r="AF69" i="5"/>
  <c r="T70" i="5"/>
  <c r="AF70" i="5"/>
  <c r="T71" i="5"/>
  <c r="AF71" i="5"/>
  <c r="T72" i="5"/>
  <c r="AF72" i="5"/>
  <c r="AF68" i="5"/>
  <c r="AF43" i="5"/>
  <c r="T68" i="5"/>
  <c r="T44" i="5"/>
  <c r="AF44" i="5"/>
  <c r="T45" i="5"/>
  <c r="AF45" i="5"/>
  <c r="T46" i="5"/>
  <c r="AF46" i="5"/>
  <c r="T47" i="5"/>
  <c r="L57" i="5" l="1"/>
  <c r="U7" i="5"/>
  <c r="P7" i="5"/>
  <c r="AE7" i="5"/>
  <c r="C7" i="5"/>
  <c r="BG48" i="2"/>
  <c r="BD48" i="2"/>
  <c r="AO48" i="2"/>
  <c r="AU48" i="2" s="1"/>
  <c r="AD48" i="2"/>
  <c r="AR48" i="2" s="1"/>
  <c r="AD49" i="2"/>
  <c r="AR49" i="2" s="1"/>
  <c r="AO49" i="2"/>
  <c r="AU49" i="2" s="1"/>
  <c r="BD49" i="2"/>
  <c r="BG49" i="2"/>
  <c r="AD47" i="2"/>
  <c r="BJ47" i="2" s="1"/>
  <c r="AO47" i="2"/>
  <c r="AU47" i="2" s="1"/>
  <c r="BD47" i="2"/>
  <c r="BG47" i="2"/>
  <c r="S30" i="3"/>
  <c r="BD42" i="2"/>
  <c r="AO42" i="2"/>
  <c r="AU42" i="2" s="1"/>
  <c r="AD42" i="2"/>
  <c r="AR42" i="2" s="1"/>
  <c r="AD41" i="2"/>
  <c r="AR41" i="2" s="1"/>
  <c r="AX41" i="2" s="1"/>
  <c r="BJ41" i="2" s="1"/>
  <c r="L29" i="3" s="1"/>
  <c r="AO41" i="2"/>
  <c r="AU41" i="2" s="1"/>
  <c r="BD41" i="2"/>
  <c r="S29" i="3"/>
  <c r="AR32" i="2"/>
  <c r="AO32" i="2"/>
  <c r="AU32" i="2" s="1"/>
  <c r="BD32" i="2"/>
  <c r="S22" i="3"/>
  <c r="AR33" i="2"/>
  <c r="AO33" i="2"/>
  <c r="AU33" i="2" s="1"/>
  <c r="BD33" i="2"/>
  <c r="S23" i="3"/>
  <c r="AO29" i="2"/>
  <c r="AO31" i="2"/>
  <c r="AO30" i="2"/>
  <c r="AG8" i="3"/>
  <c r="AG9" i="3"/>
  <c r="AG11" i="3"/>
  <c r="AG12" i="3"/>
  <c r="AG13" i="3"/>
  <c r="AG14" i="3"/>
  <c r="AG15" i="3"/>
  <c r="AG16" i="3"/>
  <c r="AG7" i="3"/>
  <c r="S11" i="3"/>
  <c r="S12" i="3"/>
  <c r="S13" i="3"/>
  <c r="S14" i="3"/>
  <c r="S15" i="3"/>
  <c r="S16" i="3"/>
  <c r="S8" i="3"/>
  <c r="S9" i="3"/>
  <c r="S7" i="3"/>
  <c r="AJ6" i="3"/>
  <c r="S34" i="3" l="1"/>
  <c r="S36" i="3"/>
  <c r="L34" i="3"/>
  <c r="S35" i="3"/>
  <c r="BJ49" i="2"/>
  <c r="AX33" i="2"/>
  <c r="AX32" i="2"/>
  <c r="AX49" i="2"/>
  <c r="W33" i="5"/>
  <c r="W18" i="5"/>
  <c r="W32" i="5"/>
  <c r="W22" i="5"/>
  <c r="W20" i="5"/>
  <c r="W16" i="5"/>
  <c r="W15" i="5"/>
  <c r="W14" i="5"/>
  <c r="W12" i="5"/>
  <c r="W19" i="5"/>
  <c r="W35" i="5"/>
  <c r="W11" i="5"/>
  <c r="W10" i="5"/>
  <c r="W21" i="5"/>
  <c r="W17" i="5"/>
  <c r="W13" i="5"/>
  <c r="W9" i="5"/>
  <c r="W34" i="5"/>
  <c r="W36" i="5"/>
  <c r="W8" i="5"/>
  <c r="AX48" i="2"/>
  <c r="BJ48" i="2"/>
  <c r="AR47" i="2"/>
  <c r="AX42" i="2"/>
  <c r="BJ42" i="2" s="1"/>
  <c r="L30" i="3" s="1"/>
  <c r="L35" i="3" l="1"/>
  <c r="L36" i="3"/>
  <c r="AX47" i="2"/>
  <c r="S28" i="3" l="1"/>
  <c r="BD40" i="2"/>
  <c r="AO40" i="2"/>
  <c r="AU40" i="2" s="1"/>
  <c r="AD40" i="2"/>
  <c r="AR40" i="2" s="1"/>
  <c r="AX40" i="2" l="1"/>
  <c r="BJ40" i="2" s="1"/>
  <c r="L28" i="3" s="1"/>
  <c r="L58" i="5" l="1"/>
  <c r="L56" i="5"/>
  <c r="L105" i="5" s="1"/>
  <c r="L7" i="5" l="1"/>
  <c r="W7" i="5" s="1"/>
  <c r="W38" i="5" s="1"/>
  <c r="BG50" i="2"/>
  <c r="BD50" i="2"/>
  <c r="AO50" i="2"/>
  <c r="AU50" i="2" s="1"/>
  <c r="AD50" i="2"/>
  <c r="BG46" i="2"/>
  <c r="BD46" i="2"/>
  <c r="AO46" i="2"/>
  <c r="AU46" i="2" s="1"/>
  <c r="AD46" i="2"/>
  <c r="AR46" i="2" s="1"/>
  <c r="BD39" i="2"/>
  <c r="S27" i="3"/>
  <c r="AO39" i="2"/>
  <c r="AU39" i="2" s="1"/>
  <c r="AD39" i="2"/>
  <c r="BD38" i="2"/>
  <c r="S26" i="3"/>
  <c r="AO38" i="2"/>
  <c r="AU38" i="2" s="1"/>
  <c r="AD38" i="2"/>
  <c r="S21" i="3"/>
  <c r="BD31" i="2"/>
  <c r="AU31" i="2"/>
  <c r="AR31" i="2"/>
  <c r="S20" i="3"/>
  <c r="BD30" i="2"/>
  <c r="AU30" i="2"/>
  <c r="AR30" i="2"/>
  <c r="S19" i="3"/>
  <c r="BD29" i="2"/>
  <c r="AU29" i="2"/>
  <c r="AR29" i="2"/>
  <c r="AX29" i="2" s="1"/>
  <c r="S33" i="3" l="1"/>
  <c r="S37" i="3"/>
  <c r="AR38" i="2"/>
  <c r="AR50" i="2"/>
  <c r="AX30" i="2"/>
  <c r="AX31" i="2"/>
  <c r="AX46" i="2"/>
  <c r="AR39" i="2"/>
  <c r="BJ46" i="2"/>
  <c r="BJ50" i="2"/>
  <c r="L33" i="3" l="1"/>
  <c r="L37" i="3"/>
  <c r="AX39" i="2"/>
  <c r="BJ39" i="2" s="1"/>
  <c r="L27" i="3" s="1"/>
  <c r="AX50" i="2"/>
  <c r="AX38" i="2"/>
  <c r="BJ38" i="2" s="1"/>
  <c r="W105" i="5"/>
  <c r="P110" i="5" s="1"/>
  <c r="AH111" i="5"/>
  <c r="L38" i="5"/>
  <c r="AH110" i="5" l="1"/>
  <c r="AH112" i="5" s="1"/>
  <c r="AA38" i="5"/>
  <c r="P111" i="5" s="1"/>
  <c r="P112" i="5" s="1"/>
  <c r="L26" i="3"/>
  <c r="L96" i="3" s="1"/>
  <c r="V25" i="3"/>
  <c r="AK131" i="3" l="1"/>
  <c r="V96" i="3"/>
  <c r="AK130" i="3"/>
  <c r="AM112" i="5"/>
  <c r="AK129" i="3" l="1"/>
  <c r="O129" i="3" l="1"/>
  <c r="Z96" i="3"/>
  <c r="O130" i="3" s="1"/>
  <c r="AK132" i="3"/>
  <c r="AK134" i="3" s="1"/>
  <c r="O134" i="3" l="1"/>
  <c r="AP134" i="3" s="1"/>
</calcChain>
</file>

<file path=xl/sharedStrings.xml><?xml version="1.0" encoding="utf-8"?>
<sst xmlns="http://schemas.openxmlformats.org/spreadsheetml/2006/main" count="1248" uniqueCount="345">
  <si>
    <t>（別紙1-1）</t>
  </si>
  <si>
    <t>令和５年度被害者保護増進等事業費補助金（社会復帰促進事業（ネットワーク構築支援費））計画・経費所要額調書兼収支計算書（基本項目）</t>
    <rPh sb="20" eb="22">
      <t>シャカイ</t>
    </rPh>
    <rPh sb="22" eb="24">
      <t>フッキ</t>
    </rPh>
    <rPh sb="24" eb="26">
      <t>ソクシン</t>
    </rPh>
    <rPh sb="26" eb="28">
      <t>ジギョウ</t>
    </rPh>
    <rPh sb="35" eb="37">
      <t>コウチク</t>
    </rPh>
    <rPh sb="37" eb="39">
      <t>シエン</t>
    </rPh>
    <rPh sb="39" eb="40">
      <t>ヒ</t>
    </rPh>
    <rPh sb="42" eb="44">
      <t>ケイカク</t>
    </rPh>
    <rPh sb="47" eb="49">
      <t>ショヨウ</t>
    </rPh>
    <rPh sb="49" eb="50">
      <t>ガク</t>
    </rPh>
    <rPh sb="50" eb="52">
      <t>チョウショ</t>
    </rPh>
    <rPh sb="52" eb="53">
      <t>ケン</t>
    </rPh>
    <rPh sb="59" eb="61">
      <t>キホン</t>
    </rPh>
    <rPh sb="61" eb="63">
      <t>コウモク</t>
    </rPh>
    <phoneticPr fontId="3"/>
  </si>
  <si>
    <t>１．実施をした補助対象事業の内容</t>
    <rPh sb="2" eb="4">
      <t>ジッシ</t>
    </rPh>
    <rPh sb="7" eb="9">
      <t>ホジョ</t>
    </rPh>
    <rPh sb="9" eb="11">
      <t>タイショウ</t>
    </rPh>
    <rPh sb="11" eb="13">
      <t>ジギョウ</t>
    </rPh>
    <rPh sb="14" eb="16">
      <t>ナイヨウ</t>
    </rPh>
    <phoneticPr fontId="3"/>
  </si>
  <si>
    <t>補助対象経費</t>
    <rPh sb="0" eb="2">
      <t>ホジョ</t>
    </rPh>
    <rPh sb="2" eb="4">
      <t>タイショウ</t>
    </rPh>
    <rPh sb="4" eb="6">
      <t>ケイヒ</t>
    </rPh>
    <phoneticPr fontId="3"/>
  </si>
  <si>
    <t>財源区分</t>
    <rPh sb="0" eb="2">
      <t>ザイゲン</t>
    </rPh>
    <rPh sb="2" eb="4">
      <t>クブン</t>
    </rPh>
    <phoneticPr fontId="3"/>
  </si>
  <si>
    <t>実施年月</t>
    <rPh sb="0" eb="2">
      <t>ジッシ</t>
    </rPh>
    <rPh sb="2" eb="4">
      <t>ネンゲツ</t>
    </rPh>
    <phoneticPr fontId="3"/>
  </si>
  <si>
    <t>備考</t>
    <rPh sb="0" eb="2">
      <t>ビコウ</t>
    </rPh>
    <phoneticPr fontId="3"/>
  </si>
  <si>
    <t>費目（細目）・実施内容</t>
    <rPh sb="0" eb="1">
      <t>ヒ</t>
    </rPh>
    <rPh sb="1" eb="2">
      <t>メ</t>
    </rPh>
    <rPh sb="3" eb="5">
      <t>サイモク</t>
    </rPh>
    <rPh sb="7" eb="9">
      <t>ジッシ</t>
    </rPh>
    <rPh sb="9" eb="11">
      <t>ナイヨウ</t>
    </rPh>
    <phoneticPr fontId="3"/>
  </si>
  <si>
    <t>金額</t>
    <rPh sb="0" eb="2">
      <t>キンガク</t>
    </rPh>
    <phoneticPr fontId="3"/>
  </si>
  <si>
    <t>積算内訳</t>
    <rPh sb="0" eb="2">
      <t>セキサン</t>
    </rPh>
    <rPh sb="2" eb="4">
      <t>ウチワケ</t>
    </rPh>
    <phoneticPr fontId="3"/>
  </si>
  <si>
    <t>補助金申請額</t>
    <rPh sb="0" eb="3">
      <t>ホジョキン</t>
    </rPh>
    <rPh sb="3" eb="5">
      <t>シンセイ</t>
    </rPh>
    <rPh sb="5" eb="6">
      <t>ガク</t>
    </rPh>
    <phoneticPr fontId="3"/>
  </si>
  <si>
    <t>自己負担額</t>
    <rPh sb="0" eb="2">
      <t>ジコ</t>
    </rPh>
    <rPh sb="2" eb="4">
      <t>フタン</t>
    </rPh>
    <rPh sb="4" eb="5">
      <t>ガク</t>
    </rPh>
    <phoneticPr fontId="3"/>
  </si>
  <si>
    <t>(1)人材雇用費</t>
    <rPh sb="3" eb="5">
      <t>ジンザイ</t>
    </rPh>
    <rPh sb="5" eb="8">
      <t>コヨウヒ</t>
    </rPh>
    <phoneticPr fontId="3"/>
  </si>
  <si>
    <t>(2)求人情報発信費</t>
    <rPh sb="3" eb="5">
      <t>キュウジン</t>
    </rPh>
    <rPh sb="5" eb="7">
      <t>ジョウホウ</t>
    </rPh>
    <rPh sb="7" eb="9">
      <t>ハッシン</t>
    </rPh>
    <rPh sb="9" eb="10">
      <t>ヒ</t>
    </rPh>
    <phoneticPr fontId="3"/>
  </si>
  <si>
    <t>(3)印刷製本費</t>
    <rPh sb="3" eb="5">
      <t>インサツ</t>
    </rPh>
    <rPh sb="5" eb="7">
      <t>セイホン</t>
    </rPh>
    <rPh sb="7" eb="8">
      <t>ヒ</t>
    </rPh>
    <phoneticPr fontId="3"/>
  </si>
  <si>
    <t>(4)備品類導入費</t>
    <rPh sb="3" eb="6">
      <t>ビヒンルイ</t>
    </rPh>
    <rPh sb="6" eb="9">
      <t>ドウニュウヒ</t>
    </rPh>
    <phoneticPr fontId="3"/>
  </si>
  <si>
    <t>メーカー・出版社名</t>
    <rPh sb="5" eb="8">
      <t>シュッパンシャ</t>
    </rPh>
    <rPh sb="8" eb="9">
      <t>メイ</t>
    </rPh>
    <phoneticPr fontId="3"/>
  </si>
  <si>
    <t>型番(図書コード)</t>
    <rPh sb="0" eb="2">
      <t>カタバン</t>
    </rPh>
    <rPh sb="3" eb="5">
      <t>トショ</t>
    </rPh>
    <phoneticPr fontId="3"/>
  </si>
  <si>
    <t>（5）旅費</t>
    <rPh sb="3" eb="5">
      <t>リョヒ</t>
    </rPh>
    <phoneticPr fontId="3"/>
  </si>
  <si>
    <t>訪問先住所</t>
    <rPh sb="0" eb="3">
      <t>ホウモンサキ</t>
    </rPh>
    <rPh sb="3" eb="5">
      <t>ジュウショ</t>
    </rPh>
    <phoneticPr fontId="3"/>
  </si>
  <si>
    <t>合　　　計</t>
    <rPh sb="0" eb="1">
      <t>ゴウ</t>
    </rPh>
    <rPh sb="4" eb="5">
      <t>ケイ</t>
    </rPh>
    <phoneticPr fontId="3"/>
  </si>
  <si>
    <t>２.高次脳機能障害者(患者)の受入状況</t>
    <rPh sb="2" eb="4">
      <t>コウジ</t>
    </rPh>
    <rPh sb="4" eb="7">
      <t>ノウキノウ</t>
    </rPh>
    <rPh sb="7" eb="10">
      <t>ショウガイシャ</t>
    </rPh>
    <rPh sb="11" eb="13">
      <t>カンジャ</t>
    </rPh>
    <rPh sb="15" eb="17">
      <t>ウケイレ</t>
    </rPh>
    <rPh sb="17" eb="19">
      <t>ジョウキョウ</t>
    </rPh>
    <phoneticPr fontId="3"/>
  </si>
  <si>
    <t>受入（利用）期間</t>
    <rPh sb="3" eb="5">
      <t>リヨウ</t>
    </rPh>
    <phoneticPr fontId="3"/>
  </si>
  <si>
    <t>実受入（利用）延べ人数</t>
    <rPh sb="0" eb="1">
      <t>ジツ</t>
    </rPh>
    <rPh sb="4" eb="6">
      <t>リヨウ</t>
    </rPh>
    <phoneticPr fontId="3"/>
  </si>
  <si>
    <t>実受入（利用）延べ日数</t>
    <rPh sb="0" eb="1">
      <t>ジツ</t>
    </rPh>
    <rPh sb="4" eb="6">
      <t>リヨウ</t>
    </rPh>
    <rPh sb="9" eb="11">
      <t>ニッスウ</t>
    </rPh>
    <phoneticPr fontId="3"/>
  </si>
  <si>
    <t>見込み延べ人数</t>
    <rPh sb="0" eb="2">
      <t>ミコ</t>
    </rPh>
    <rPh sb="3" eb="4">
      <t>ノ</t>
    </rPh>
    <rPh sb="5" eb="7">
      <t>ニンズウ</t>
    </rPh>
    <phoneticPr fontId="3"/>
  </si>
  <si>
    <t>～</t>
  </si>
  <si>
    <t>合計</t>
    <rPh sb="0" eb="2">
      <t>ゴウケイ</t>
    </rPh>
    <phoneticPr fontId="3"/>
  </si>
  <si>
    <t>名</t>
    <rPh sb="0" eb="1">
      <t>メイ</t>
    </rPh>
    <phoneticPr fontId="3"/>
  </si>
  <si>
    <t>日</t>
    <rPh sb="0" eb="1">
      <t>ニチ</t>
    </rPh>
    <phoneticPr fontId="3"/>
  </si>
  <si>
    <t>名程度</t>
    <rPh sb="0" eb="1">
      <t>メイ</t>
    </rPh>
    <rPh sb="1" eb="3">
      <t>テイド</t>
    </rPh>
    <phoneticPr fontId="3"/>
  </si>
  <si>
    <t>(本交付申請日)</t>
  </si>
  <si>
    <t>（脳損傷</t>
    <rPh sb="1" eb="2">
      <t>ノウ</t>
    </rPh>
    <rPh sb="2" eb="4">
      <t>ソンショウ</t>
    </rPh>
    <phoneticPr fontId="3"/>
  </si>
  <si>
    <t>その他</t>
    <rPh sb="2" eb="3">
      <t>タ</t>
    </rPh>
    <phoneticPr fontId="3"/>
  </si>
  <si>
    <t>）</t>
  </si>
  <si>
    <t>その他</t>
    <phoneticPr fontId="3"/>
  </si>
  <si>
    <t>内訳：</t>
    <rPh sb="0" eb="2">
      <t>ウチワケ</t>
    </rPh>
    <phoneticPr fontId="3"/>
  </si>
  <si>
    <t>脳損傷</t>
    <rPh sb="0" eb="1">
      <t>ノウ</t>
    </rPh>
    <rPh sb="1" eb="3">
      <t>ソンショウ</t>
    </rPh>
    <phoneticPr fontId="3"/>
  </si>
  <si>
    <t>３.求人情報発信費により実施した企画内容</t>
    <rPh sb="2" eb="4">
      <t>キュウジン</t>
    </rPh>
    <rPh sb="4" eb="6">
      <t>ジョウホウ</t>
    </rPh>
    <rPh sb="6" eb="8">
      <t>ハッシン</t>
    </rPh>
    <rPh sb="8" eb="9">
      <t>ヒ</t>
    </rPh>
    <rPh sb="12" eb="14">
      <t>ジッシ</t>
    </rPh>
    <rPh sb="16" eb="18">
      <t>キカク</t>
    </rPh>
    <rPh sb="18" eb="20">
      <t>ナイヨウ</t>
    </rPh>
    <phoneticPr fontId="3"/>
  </si>
  <si>
    <t>実施内容</t>
    <rPh sb="0" eb="2">
      <t>ジッシ</t>
    </rPh>
    <rPh sb="2" eb="4">
      <t>ナイヨウ</t>
    </rPh>
    <phoneticPr fontId="3"/>
  </si>
  <si>
    <t>企画内容</t>
    <rPh sb="0" eb="2">
      <t>キカク</t>
    </rPh>
    <rPh sb="2" eb="4">
      <t>ナイヨウ</t>
    </rPh>
    <phoneticPr fontId="3"/>
  </si>
  <si>
    <t>４.備品類導入費により導入をした備品等の導入理由</t>
    <rPh sb="2" eb="4">
      <t>ビヒン</t>
    </rPh>
    <rPh sb="4" eb="5">
      <t>ルイ</t>
    </rPh>
    <rPh sb="5" eb="7">
      <t>ドウニュウ</t>
    </rPh>
    <rPh sb="7" eb="8">
      <t>ヒ</t>
    </rPh>
    <rPh sb="11" eb="13">
      <t>ドウニュウ</t>
    </rPh>
    <rPh sb="16" eb="18">
      <t>ビヒン</t>
    </rPh>
    <rPh sb="18" eb="19">
      <t>トウ</t>
    </rPh>
    <rPh sb="20" eb="22">
      <t>ドウニュウ</t>
    </rPh>
    <rPh sb="22" eb="24">
      <t>リユウ</t>
    </rPh>
    <phoneticPr fontId="3"/>
  </si>
  <si>
    <t>導入理由及び使用方法</t>
    <rPh sb="0" eb="2">
      <t>ドウニュウ</t>
    </rPh>
    <rPh sb="2" eb="4">
      <t>リユウ</t>
    </rPh>
    <rPh sb="4" eb="5">
      <t>オヨ</t>
    </rPh>
    <rPh sb="6" eb="8">
      <t>シヨウ</t>
    </rPh>
    <rPh sb="8" eb="10">
      <t>ホウホウ</t>
    </rPh>
    <phoneticPr fontId="3"/>
  </si>
  <si>
    <t>５.補助対象事業に関する収支計算書</t>
    <rPh sb="2" eb="4">
      <t>ホジョ</t>
    </rPh>
    <rPh sb="4" eb="6">
      <t>タイショウ</t>
    </rPh>
    <rPh sb="6" eb="8">
      <t>ジギョウ</t>
    </rPh>
    <rPh sb="9" eb="10">
      <t>カン</t>
    </rPh>
    <rPh sb="12" eb="14">
      <t>シュウシ</t>
    </rPh>
    <rPh sb="14" eb="17">
      <t>ケイサンショ</t>
    </rPh>
    <phoneticPr fontId="3"/>
  </si>
  <si>
    <t>収入の部</t>
    <rPh sb="0" eb="2">
      <t>シュウニュウ</t>
    </rPh>
    <rPh sb="3" eb="4">
      <t>ブ</t>
    </rPh>
    <phoneticPr fontId="3"/>
  </si>
  <si>
    <t>支出の部</t>
    <rPh sb="0" eb="2">
      <t>シシュツ</t>
    </rPh>
    <rPh sb="3" eb="4">
      <t>ブ</t>
    </rPh>
    <phoneticPr fontId="3"/>
  </si>
  <si>
    <t>収支差額(A)-(B)</t>
    <rPh sb="0" eb="2">
      <t>シュウシ</t>
    </rPh>
    <rPh sb="2" eb="4">
      <t>サガク</t>
    </rPh>
    <phoneticPr fontId="3"/>
  </si>
  <si>
    <t>科目</t>
    <rPh sb="0" eb="2">
      <t>カモク</t>
    </rPh>
    <phoneticPr fontId="3"/>
  </si>
  <si>
    <t>予算額</t>
    <rPh sb="0" eb="3">
      <t>ヨサンガク</t>
    </rPh>
    <phoneticPr fontId="3"/>
  </si>
  <si>
    <t>被害者保護増進等事業費補助金</t>
    <rPh sb="0" eb="3">
      <t>ヒガイシャ</t>
    </rPh>
    <rPh sb="3" eb="5">
      <t>ホゴ</t>
    </rPh>
    <rPh sb="5" eb="7">
      <t>ゾウシン</t>
    </rPh>
    <rPh sb="7" eb="8">
      <t>トウ</t>
    </rPh>
    <rPh sb="8" eb="11">
      <t>ジギョウヒ</t>
    </rPh>
    <rPh sb="11" eb="14">
      <t>ホジョキン</t>
    </rPh>
    <phoneticPr fontId="3"/>
  </si>
  <si>
    <t>人材雇用費</t>
    <rPh sb="0" eb="2">
      <t>ジンザイ</t>
    </rPh>
    <rPh sb="2" eb="5">
      <t>コヨウヒ</t>
    </rPh>
    <phoneticPr fontId="3"/>
  </si>
  <si>
    <t>自己負担額</t>
    <rPh sb="0" eb="2">
      <t>ジコ</t>
    </rPh>
    <rPh sb="2" eb="5">
      <t>フタンガク</t>
    </rPh>
    <phoneticPr fontId="3"/>
  </si>
  <si>
    <t>求人情報発信費</t>
    <rPh sb="0" eb="2">
      <t>キュウジン</t>
    </rPh>
    <rPh sb="2" eb="4">
      <t>ジョウホウ</t>
    </rPh>
    <rPh sb="4" eb="6">
      <t>ハッシン</t>
    </rPh>
    <rPh sb="6" eb="7">
      <t>ヒ</t>
    </rPh>
    <phoneticPr fontId="3"/>
  </si>
  <si>
    <t>印刷製本費</t>
    <rPh sb="0" eb="2">
      <t>インサツ</t>
    </rPh>
    <rPh sb="2" eb="4">
      <t>セイホン</t>
    </rPh>
    <rPh sb="4" eb="5">
      <t>ヒ</t>
    </rPh>
    <phoneticPr fontId="3"/>
  </si>
  <si>
    <t>備品購入費</t>
    <rPh sb="0" eb="2">
      <t>ビヒン</t>
    </rPh>
    <rPh sb="2" eb="5">
      <t>コウニュウヒ</t>
    </rPh>
    <phoneticPr fontId="3"/>
  </si>
  <si>
    <t>旅費</t>
    <rPh sb="0" eb="2">
      <t>リョヒ</t>
    </rPh>
    <phoneticPr fontId="3"/>
  </si>
  <si>
    <t>収入合計（A)</t>
    <rPh sb="0" eb="2">
      <t>シュウニュウ</t>
    </rPh>
    <rPh sb="2" eb="4">
      <t>ゴウケイ</t>
    </rPh>
    <phoneticPr fontId="3"/>
  </si>
  <si>
    <t>支出合計（B)</t>
    <rPh sb="0" eb="2">
      <t>シシュツ</t>
    </rPh>
    <rPh sb="2" eb="4">
      <t>ゴウケイ</t>
    </rPh>
    <phoneticPr fontId="3"/>
  </si>
  <si>
    <t>６．補助金交付申請に関する担当者</t>
    <rPh sb="2" eb="5">
      <t>ホジョキン</t>
    </rPh>
    <rPh sb="5" eb="7">
      <t>コウフ</t>
    </rPh>
    <rPh sb="7" eb="9">
      <t>シンセイ</t>
    </rPh>
    <rPh sb="10" eb="11">
      <t>カン</t>
    </rPh>
    <rPh sb="13" eb="16">
      <t>タントウシャ</t>
    </rPh>
    <phoneticPr fontId="3"/>
  </si>
  <si>
    <t>郵便物の宛名</t>
    <rPh sb="0" eb="3">
      <t>ユウビンブツ</t>
    </rPh>
    <rPh sb="4" eb="6">
      <t>アテナ</t>
    </rPh>
    <phoneticPr fontId="3"/>
  </si>
  <si>
    <t>郵便物の送付先住所</t>
    <rPh sb="0" eb="3">
      <t>ユウビンブツ</t>
    </rPh>
    <rPh sb="4" eb="7">
      <t>ソウフサキ</t>
    </rPh>
    <rPh sb="7" eb="9">
      <t>ジュウショ</t>
    </rPh>
    <phoneticPr fontId="3"/>
  </si>
  <si>
    <t>所属</t>
    <rPh sb="0" eb="2">
      <t>ショゾク</t>
    </rPh>
    <phoneticPr fontId="3"/>
  </si>
  <si>
    <t>役職</t>
    <rPh sb="0" eb="2">
      <t>ヤクショク</t>
    </rPh>
    <phoneticPr fontId="3"/>
  </si>
  <si>
    <t>氏名</t>
    <rPh sb="0" eb="2">
      <t>シメイ</t>
    </rPh>
    <phoneticPr fontId="3"/>
  </si>
  <si>
    <t>電話番号</t>
    <rPh sb="0" eb="4">
      <t>デンワバンゴウ</t>
    </rPh>
    <phoneticPr fontId="3"/>
  </si>
  <si>
    <t>e-mail</t>
  </si>
  <si>
    <t>担当者①</t>
    <rPh sb="0" eb="3">
      <t>タントウシャ</t>
    </rPh>
    <phoneticPr fontId="3"/>
  </si>
  <si>
    <t>担当者②</t>
    <rPh sb="0" eb="3">
      <t>タントウシャ</t>
    </rPh>
    <phoneticPr fontId="3"/>
  </si>
  <si>
    <t>（別紙1-2）</t>
  </si>
  <si>
    <t>令和５年度被害者保護増進等事業費補助金（社会復帰促進事業（ネットワーク構築支援費））計画・経費所要額調書兼収支計算書（加算項目）</t>
    <rPh sb="16" eb="19">
      <t>ホジョキン</t>
    </rPh>
    <rPh sb="20" eb="22">
      <t>シャカイ</t>
    </rPh>
    <rPh sb="22" eb="24">
      <t>フッキ</t>
    </rPh>
    <rPh sb="24" eb="26">
      <t>ソクシン</t>
    </rPh>
    <rPh sb="26" eb="28">
      <t>ジギョウ</t>
    </rPh>
    <rPh sb="35" eb="37">
      <t>コウチク</t>
    </rPh>
    <rPh sb="37" eb="39">
      <t>シエン</t>
    </rPh>
    <rPh sb="39" eb="40">
      <t>ヒ</t>
    </rPh>
    <rPh sb="42" eb="44">
      <t>ケイカク</t>
    </rPh>
    <rPh sb="47" eb="49">
      <t>ショヨウ</t>
    </rPh>
    <rPh sb="49" eb="50">
      <t>ガク</t>
    </rPh>
    <rPh sb="50" eb="52">
      <t>チョウショ</t>
    </rPh>
    <rPh sb="52" eb="53">
      <t>ケン</t>
    </rPh>
    <rPh sb="59" eb="61">
      <t>カサン</t>
    </rPh>
    <rPh sb="61" eb="63">
      <t>コウモク</t>
    </rPh>
    <phoneticPr fontId="3"/>
  </si>
  <si>
    <t>(1)ネットワーク構築支援</t>
    <rPh sb="9" eb="11">
      <t>コウチク</t>
    </rPh>
    <rPh sb="11" eb="13">
      <t>シエン</t>
    </rPh>
    <phoneticPr fontId="3"/>
  </si>
  <si>
    <t>(2)研修・勉強会等 開催・参加</t>
    <rPh sb="3" eb="5">
      <t>ケンシュウ</t>
    </rPh>
    <rPh sb="6" eb="8">
      <t>ベンキョウ</t>
    </rPh>
    <rPh sb="8" eb="9">
      <t>カイ</t>
    </rPh>
    <rPh sb="9" eb="10">
      <t>トウ</t>
    </rPh>
    <rPh sb="11" eb="13">
      <t>カイサイ</t>
    </rPh>
    <rPh sb="14" eb="16">
      <t>サンカ</t>
    </rPh>
    <phoneticPr fontId="3"/>
  </si>
  <si>
    <t>　⑤旅費</t>
    <rPh sb="2" eb="4">
      <t>リョヒ</t>
    </rPh>
    <phoneticPr fontId="3"/>
  </si>
  <si>
    <t>イ　開催</t>
    <rPh sb="2" eb="4">
      <t>カイサイ</t>
    </rPh>
    <phoneticPr fontId="3"/>
  </si>
  <si>
    <t>実施場所</t>
    <rPh sb="0" eb="2">
      <t>ジッシ</t>
    </rPh>
    <rPh sb="2" eb="4">
      <t>バショ</t>
    </rPh>
    <phoneticPr fontId="3"/>
  </si>
  <si>
    <t>ロ　参加</t>
    <rPh sb="2" eb="4">
      <t>サンカ</t>
    </rPh>
    <phoneticPr fontId="3"/>
  </si>
  <si>
    <t>　⑥諸謝金</t>
    <rPh sb="2" eb="3">
      <t>ショ</t>
    </rPh>
    <rPh sb="3" eb="5">
      <t>シャキン</t>
    </rPh>
    <phoneticPr fontId="3"/>
  </si>
  <si>
    <t>イ　開催</t>
  </si>
  <si>
    <t>　⑦使用料</t>
    <rPh sb="2" eb="5">
      <t>シヨウリョウ</t>
    </rPh>
    <phoneticPr fontId="3"/>
  </si>
  <si>
    <t>施設名</t>
    <rPh sb="0" eb="3">
      <t>シセツメイ</t>
    </rPh>
    <phoneticPr fontId="3"/>
  </si>
  <si>
    <t>住所</t>
    <rPh sb="0" eb="2">
      <t>ジュウショ</t>
    </rPh>
    <phoneticPr fontId="3"/>
  </si>
  <si>
    <t>　⑧研修等参加費</t>
    <rPh sb="2" eb="5">
      <t>ケンシュウトウ</t>
    </rPh>
    <rPh sb="5" eb="7">
      <t>サンカ</t>
    </rPh>
    <rPh sb="7" eb="8">
      <t>ヒ</t>
    </rPh>
    <phoneticPr fontId="3"/>
  </si>
  <si>
    <t>２.補助対象事業に関する収支計算書</t>
    <rPh sb="2" eb="4">
      <t>ホジョ</t>
    </rPh>
    <rPh sb="4" eb="6">
      <t>タイショウ</t>
    </rPh>
    <rPh sb="6" eb="8">
      <t>ジギョウ</t>
    </rPh>
    <rPh sb="9" eb="10">
      <t>カン</t>
    </rPh>
    <rPh sb="12" eb="14">
      <t>シュウシ</t>
    </rPh>
    <rPh sb="14" eb="17">
      <t>ケイサンショ</t>
    </rPh>
    <phoneticPr fontId="3"/>
  </si>
  <si>
    <t>ネットワーク構築支援</t>
    <rPh sb="6" eb="10">
      <t>コウチクシエン</t>
    </rPh>
    <phoneticPr fontId="3"/>
  </si>
  <si>
    <t>研修・勉強会等 開催・参加</t>
  </si>
  <si>
    <t>令和７年度 実績報告申請書＜地域連携支援＞</t>
    <rPh sb="0" eb="2">
      <t>れいわ</t>
    </rPh>
    <rPh sb="3" eb="5">
      <t>ねんど</t>
    </rPh>
    <rPh sb="6" eb="13">
      <t>じっせきほうこくしんせいしょ</t>
    </rPh>
    <rPh sb="14" eb="18">
      <t>ちいきれんけい</t>
    </rPh>
    <rPh sb="18" eb="20">
      <t>しえん</t>
    </rPh>
    <phoneticPr fontId="3" type="Hiragana"/>
  </si>
  <si>
    <t>事業者情報</t>
    <rPh sb="0" eb="3">
      <t>じぎょうしゃ</t>
    </rPh>
    <rPh sb="3" eb="5">
      <t>じょうほう</t>
    </rPh>
    <phoneticPr fontId="3" type="Hiragana"/>
  </si>
  <si>
    <t>法人番号</t>
    <rPh sb="0" eb="2">
      <t>ホウジン</t>
    </rPh>
    <rPh sb="2" eb="4">
      <t>バンゴウ</t>
    </rPh>
    <phoneticPr fontId="3"/>
  </si>
  <si>
    <t>1110352538111</t>
    <phoneticPr fontId="3" type="Hiragana"/>
  </si>
  <si>
    <t>文書番号</t>
    <rPh sb="0" eb="2">
      <t>ブンショ</t>
    </rPh>
    <rPh sb="2" eb="4">
      <t>バンゴウ</t>
    </rPh>
    <phoneticPr fontId="3"/>
  </si>
  <si>
    <t>社福国第1号</t>
    <phoneticPr fontId="3" type="Hiragana"/>
  </si>
  <si>
    <t>申請日</t>
    <rPh sb="0" eb="3">
      <t>シンセイビ</t>
    </rPh>
    <phoneticPr fontId="3"/>
  </si>
  <si>
    <t>東京都千代田区霞が関2-1-3</t>
    <phoneticPr fontId="7"/>
  </si>
  <si>
    <t>事業者名</t>
    <rPh sb="0" eb="3">
      <t>ジギョウシャ</t>
    </rPh>
    <rPh sb="3" eb="4">
      <t>メイ</t>
    </rPh>
    <phoneticPr fontId="3"/>
  </si>
  <si>
    <t>社会福祉法人国交会 自動車苑</t>
    <phoneticPr fontId="7"/>
  </si>
  <si>
    <t>事業者負担分の法定福利費を申請する場合にあっては対象月の法定福利費の合計額を記入してください。
また、根拠書類(指定様式)と相違がないように記入をお願いします。
※支払い完了次第提出していただく支払証憑から申請金額よりも交付金額が上回ったことが確認された場合、返還対応等が発生する可能性がございます。</t>
  </si>
  <si>
    <t>事業所名</t>
    <rPh sb="0" eb="4">
      <t>ジギョウショメイ</t>
    </rPh>
    <phoneticPr fontId="3"/>
  </si>
  <si>
    <t>千代田リハビリテーションセンター</t>
    <rPh sb="0" eb="3">
      <t>チヨダ</t>
    </rPh>
    <phoneticPr fontId="7"/>
  </si>
  <si>
    <t>代表者役職・氏名</t>
  </si>
  <si>
    <t>理事長　国土　太郎</t>
    <phoneticPr fontId="7"/>
  </si>
  <si>
    <t>税抜き申請・税込み申請の別</t>
    <rPh sb="0" eb="2">
      <t>ゼイヌ</t>
    </rPh>
    <rPh sb="3" eb="5">
      <t>シンセイ</t>
    </rPh>
    <rPh sb="6" eb="8">
      <t>ゼイコ</t>
    </rPh>
    <rPh sb="9" eb="11">
      <t>シンセイ</t>
    </rPh>
    <rPh sb="12" eb="13">
      <t>ベツ</t>
    </rPh>
    <phoneticPr fontId="3"/>
  </si>
  <si>
    <t>税抜</t>
  </si>
  <si>
    <t>地域連携支援の実施時間数</t>
    <rPh sb="0" eb="6">
      <t>ちいきれんけいしえん</t>
    </rPh>
    <rPh sb="7" eb="12">
      <t>じっしじかんすう</t>
    </rPh>
    <phoneticPr fontId="3" type="Hiragana"/>
  </si>
  <si>
    <t>週30時間以上実施</t>
  </si>
  <si>
    <r>
      <rPr>
        <b/>
        <sz val="10"/>
        <rFont val="游ゴシック"/>
        <family val="3"/>
        <charset val="128"/>
        <scheme val="minor"/>
      </rPr>
      <t>基本項目</t>
    </r>
    <r>
      <rPr>
        <b/>
        <sz val="10"/>
        <color theme="1"/>
        <rFont val="游ゴシック"/>
        <family val="3"/>
        <charset val="128"/>
        <scheme val="minor"/>
      </rPr>
      <t>①</t>
    </r>
    <r>
      <rPr>
        <sz val="10"/>
        <color theme="1"/>
        <rFont val="游ゴシック"/>
        <family val="3"/>
        <charset val="128"/>
        <scheme val="minor"/>
      </rPr>
      <t>人材雇用費</t>
    </r>
    <rPh sb="5" eb="7">
      <t>ジンザイ</t>
    </rPh>
    <rPh sb="7" eb="9">
      <t>コヨウ</t>
    </rPh>
    <rPh sb="9" eb="10">
      <t>ヒ</t>
    </rPh>
    <phoneticPr fontId="1"/>
  </si>
  <si>
    <t>分類</t>
    <rPh sb="0" eb="2">
      <t>ブンルイ</t>
    </rPh>
    <phoneticPr fontId="1"/>
  </si>
  <si>
    <t>対象職員</t>
    <rPh sb="0" eb="2">
      <t>タイショウ</t>
    </rPh>
    <rPh sb="2" eb="4">
      <t>ショクイン</t>
    </rPh>
    <phoneticPr fontId="1"/>
  </si>
  <si>
    <t>雇用形態</t>
    <rPh sb="0" eb="2">
      <t>コヨウ</t>
    </rPh>
    <rPh sb="2" eb="4">
      <t>ケイタイ</t>
    </rPh>
    <phoneticPr fontId="1"/>
  </si>
  <si>
    <t>給与総支給額</t>
    <rPh sb="0" eb="2">
      <t>キュウヨ</t>
    </rPh>
    <rPh sb="2" eb="6">
      <t>ソウシキュウガク</t>
    </rPh>
    <phoneticPr fontId="1"/>
  </si>
  <si>
    <t>実施年月</t>
    <rPh sb="0" eb="4">
      <t>ジッシネンゲツ</t>
    </rPh>
    <phoneticPr fontId="1"/>
  </si>
  <si>
    <t>対象月数</t>
    <rPh sb="0" eb="2">
      <t>タイショウ</t>
    </rPh>
    <rPh sb="2" eb="4">
      <t>ツキスウ</t>
    </rPh>
    <phoneticPr fontId="1"/>
  </si>
  <si>
    <t>賞与総支給額</t>
    <rPh sb="0" eb="2">
      <t>ショウヨ</t>
    </rPh>
    <rPh sb="2" eb="6">
      <t>ソウシキュウガク</t>
    </rPh>
    <phoneticPr fontId="1"/>
  </si>
  <si>
    <t>法定福利費</t>
    <rPh sb="0" eb="2">
      <t>ホウテイ</t>
    </rPh>
    <rPh sb="2" eb="4">
      <t>フクリ</t>
    </rPh>
    <rPh sb="4" eb="5">
      <t>ヒ</t>
    </rPh>
    <phoneticPr fontId="1"/>
  </si>
  <si>
    <t>補助金申請額</t>
    <rPh sb="0" eb="3">
      <t>ホジョキン</t>
    </rPh>
    <rPh sb="3" eb="6">
      <t>シンセイガク</t>
    </rPh>
    <phoneticPr fontId="1"/>
  </si>
  <si>
    <t>01</t>
    <phoneticPr fontId="1" type="Hiragana"/>
  </si>
  <si>
    <t>〇山×子</t>
    <rPh sb="1" eb="2">
      <t>やま</t>
    </rPh>
    <rPh sb="3" eb="4">
      <t>こ</t>
    </rPh>
    <phoneticPr fontId="1" type="Hiragana"/>
  </si>
  <si>
    <t>正社員</t>
    <rPh sb="0" eb="3">
      <t>せいしゃいん</t>
    </rPh>
    <phoneticPr fontId="1" type="Hiragana"/>
  </si>
  <si>
    <t>02</t>
  </si>
  <si>
    <t>△田〇夫</t>
    <rPh sb="1" eb="2">
      <t>た</t>
    </rPh>
    <rPh sb="3" eb="4">
      <t>おっと</t>
    </rPh>
    <phoneticPr fontId="1" type="Hiragana"/>
  </si>
  <si>
    <t>03</t>
  </si>
  <si>
    <t>04</t>
  </si>
  <si>
    <t>05</t>
  </si>
  <si>
    <t>06</t>
  </si>
  <si>
    <t>07</t>
  </si>
  <si>
    <t>08</t>
  </si>
  <si>
    <t>09</t>
  </si>
  <si>
    <t>10</t>
  </si>
  <si>
    <r>
      <rPr>
        <b/>
        <sz val="10"/>
        <color theme="1"/>
        <rFont val="游ゴシック"/>
        <family val="3"/>
        <charset val="128"/>
        <scheme val="minor"/>
      </rPr>
      <t>基本項目</t>
    </r>
    <r>
      <rPr>
        <sz val="10"/>
        <color theme="1"/>
        <rFont val="游ゴシック"/>
        <family val="3"/>
        <charset val="128"/>
        <scheme val="minor"/>
      </rPr>
      <t>②求人情報発信費</t>
    </r>
    <rPh sb="5" eb="7">
      <t>キュウジン</t>
    </rPh>
    <rPh sb="7" eb="9">
      <t>ジョウホウ</t>
    </rPh>
    <rPh sb="9" eb="11">
      <t>ハッシン</t>
    </rPh>
    <rPh sb="11" eb="12">
      <t>ヒ</t>
    </rPh>
    <phoneticPr fontId="3"/>
  </si>
  <si>
    <t>税抜金額</t>
    <rPh sb="0" eb="2">
      <t>ゼイヌ</t>
    </rPh>
    <rPh sb="2" eb="4">
      <t>キンガク</t>
    </rPh>
    <phoneticPr fontId="3"/>
  </si>
  <si>
    <t>消費税</t>
    <rPh sb="0" eb="3">
      <t>ショウヒゼイ</t>
    </rPh>
    <phoneticPr fontId="3"/>
  </si>
  <si>
    <t>税込金額</t>
    <rPh sb="0" eb="2">
      <t>ゼイコ</t>
    </rPh>
    <rPh sb="2" eb="4">
      <t>キンガク</t>
    </rPh>
    <phoneticPr fontId="3"/>
  </si>
  <si>
    <t>補助金申請額</t>
    <rPh sb="0" eb="6">
      <t>ホジョキンシンセイガク</t>
    </rPh>
    <phoneticPr fontId="3"/>
  </si>
  <si>
    <t>分類</t>
    <rPh sb="0" eb="2">
      <t>ブンルイ</t>
    </rPh>
    <phoneticPr fontId="3"/>
  </si>
  <si>
    <t>運営会社名</t>
    <rPh sb="0" eb="2">
      <t>ウンエイ</t>
    </rPh>
    <rPh sb="3" eb="4">
      <t>シャ</t>
    </rPh>
    <rPh sb="4" eb="5">
      <t>メイ</t>
    </rPh>
    <phoneticPr fontId="3"/>
  </si>
  <si>
    <t>サイトURL及び成果物の名称</t>
    <rPh sb="6" eb="7">
      <t>オヨ</t>
    </rPh>
    <rPh sb="8" eb="11">
      <t>セイカブツ</t>
    </rPh>
    <rPh sb="12" eb="14">
      <t>メイショウ</t>
    </rPh>
    <phoneticPr fontId="3"/>
  </si>
  <si>
    <t>数量</t>
    <rPh sb="0" eb="2">
      <t>スウリョウ</t>
    </rPh>
    <phoneticPr fontId="3"/>
  </si>
  <si>
    <t>単位</t>
    <rPh sb="0" eb="2">
      <t>タンイ</t>
    </rPh>
    <phoneticPr fontId="3"/>
  </si>
  <si>
    <t>単価</t>
    <rPh sb="0" eb="2">
      <t>タンカ</t>
    </rPh>
    <phoneticPr fontId="3"/>
  </si>
  <si>
    <t>掲載日</t>
    <rPh sb="0" eb="3">
      <t>ケイサイビ</t>
    </rPh>
    <phoneticPr fontId="3"/>
  </si>
  <si>
    <t>実施した企画内容</t>
    <phoneticPr fontId="3" type="Hiragana"/>
  </si>
  <si>
    <t>01</t>
    <phoneticPr fontId="3" type="Hiragana"/>
  </si>
  <si>
    <t>職員募集ウェブサイト掲載</t>
    <rPh sb="0" eb="4">
      <t>ショクインボシュウ</t>
    </rPh>
    <rPh sb="10" eb="12">
      <t>ケイサイ</t>
    </rPh>
    <phoneticPr fontId="7"/>
  </si>
  <si>
    <t>株A</t>
    <rPh sb="0" eb="1">
      <t>カブ</t>
    </rPh>
    <phoneticPr fontId="7"/>
  </si>
  <si>
    <t>XX.XX/XX</t>
    <phoneticPr fontId="7"/>
  </si>
  <si>
    <t>件</t>
    <rPh sb="0" eb="1">
      <t>ケン</t>
    </rPh>
    <phoneticPr fontId="7"/>
  </si>
  <si>
    <t>●●の資格を有した者の採用をするため</t>
    <phoneticPr fontId="7"/>
  </si>
  <si>
    <t>02</t>
    <phoneticPr fontId="3" type="Hiragana"/>
  </si>
  <si>
    <t>求人折り込みチラシ配布</t>
    <rPh sb="0" eb="2">
      <t>キュウジン</t>
    </rPh>
    <rPh sb="2" eb="3">
      <t>オ</t>
    </rPh>
    <rPh sb="4" eb="5">
      <t>コ</t>
    </rPh>
    <rPh sb="9" eb="11">
      <t>ハイフ</t>
    </rPh>
    <phoneticPr fontId="7"/>
  </si>
  <si>
    <t>株B</t>
    <rPh sb="0" eb="1">
      <t>カブ</t>
    </rPh>
    <phoneticPr fontId="7"/>
  </si>
  <si>
    <t>職員募集！</t>
    <phoneticPr fontId="7"/>
  </si>
  <si>
    <t>枚</t>
    <rPh sb="0" eb="1">
      <t>マイ</t>
    </rPh>
    <phoneticPr fontId="7"/>
  </si>
  <si>
    <t>××の時間帯に対応する者を採用するため</t>
    <phoneticPr fontId="7"/>
  </si>
  <si>
    <t>03</t>
    <phoneticPr fontId="3" type="Hiragana"/>
  </si>
  <si>
    <t>求人誌掲載</t>
    <rPh sb="0" eb="3">
      <t>キュウジンシ</t>
    </rPh>
    <rPh sb="3" eb="5">
      <t>ケイサイ</t>
    </rPh>
    <phoneticPr fontId="7"/>
  </si>
  <si>
    <t>C株</t>
    <rPh sb="1" eb="2">
      <t>カブ</t>
    </rPh>
    <phoneticPr fontId="7"/>
  </si>
  <si>
    <t>△△の資格を有した者の採用をするため</t>
    <phoneticPr fontId="7"/>
  </si>
  <si>
    <t>04</t>
    <phoneticPr fontId="3" type="Hiragana"/>
  </si>
  <si>
    <t>05</t>
    <phoneticPr fontId="3" type="Hiragana"/>
  </si>
  <si>
    <r>
      <rPr>
        <b/>
        <sz val="10"/>
        <color theme="1"/>
        <rFont val="游ゴシック"/>
        <family val="3"/>
        <charset val="128"/>
        <scheme val="minor"/>
      </rPr>
      <t>基本項目</t>
    </r>
    <r>
      <rPr>
        <sz val="10"/>
        <color theme="1"/>
        <rFont val="游ゴシック"/>
        <family val="3"/>
        <charset val="128"/>
        <scheme val="minor"/>
      </rPr>
      <t>③印刷製本費</t>
    </r>
    <rPh sb="5" eb="7">
      <t>インサツ</t>
    </rPh>
    <rPh sb="7" eb="9">
      <t>セイホン</t>
    </rPh>
    <rPh sb="9" eb="10">
      <t>ヒ</t>
    </rPh>
    <phoneticPr fontId="3"/>
  </si>
  <si>
    <t>パンフレット、チラシの作成を行う場合</t>
    <rPh sb="11" eb="13">
      <t>サクセイ</t>
    </rPh>
    <rPh sb="14" eb="15">
      <t>オコナ</t>
    </rPh>
    <rPh sb="16" eb="18">
      <t>バアイ</t>
    </rPh>
    <phoneticPr fontId="3"/>
  </si>
  <si>
    <t>補助金申請額</t>
    <rPh sb="0" eb="3">
      <t>ホジョキン</t>
    </rPh>
    <rPh sb="3" eb="6">
      <t>シンセイガク</t>
    </rPh>
    <phoneticPr fontId="3"/>
  </si>
  <si>
    <t>活動内容</t>
    <rPh sb="0" eb="2">
      <t>カツドウ</t>
    </rPh>
    <rPh sb="2" eb="4">
      <t>ナイヨウ</t>
    </rPh>
    <phoneticPr fontId="3"/>
  </si>
  <si>
    <t>受注社名</t>
    <rPh sb="0" eb="2">
      <t>ジュチュウ</t>
    </rPh>
    <rPh sb="3" eb="4">
      <t>メイ</t>
    </rPh>
    <phoneticPr fontId="3"/>
  </si>
  <si>
    <t>費用の別</t>
    <rPh sb="0" eb="2">
      <t>ヒヨウ</t>
    </rPh>
    <rPh sb="3" eb="4">
      <t>ベツ</t>
    </rPh>
    <phoneticPr fontId="3"/>
  </si>
  <si>
    <t>納品日</t>
    <rPh sb="0" eb="2">
      <t>ノウヒン</t>
    </rPh>
    <phoneticPr fontId="3"/>
  </si>
  <si>
    <t>配布場所・掲載場所の別</t>
    <rPh sb="0" eb="2">
      <t>ハイフ</t>
    </rPh>
    <rPh sb="2" eb="4">
      <t>バショ</t>
    </rPh>
    <rPh sb="5" eb="7">
      <t>ケイサイ</t>
    </rPh>
    <rPh sb="7" eb="9">
      <t>バショ</t>
    </rPh>
    <rPh sb="10" eb="11">
      <t>ベツ</t>
    </rPh>
    <phoneticPr fontId="3"/>
  </si>
  <si>
    <t>具体的内容</t>
    <rPh sb="0" eb="3">
      <t>グタイテキ</t>
    </rPh>
    <rPh sb="3" eb="5">
      <t>ナイヨウ</t>
    </rPh>
    <phoneticPr fontId="3"/>
  </si>
  <si>
    <t>成果物の名称</t>
    <rPh sb="0" eb="3">
      <t>セイカブツ</t>
    </rPh>
    <rPh sb="4" eb="6">
      <t>メイショウ</t>
    </rPh>
    <phoneticPr fontId="3"/>
  </si>
  <si>
    <t>パンフレットの作製</t>
    <rPh sb="7" eb="9">
      <t>サクセイ</t>
    </rPh>
    <phoneticPr fontId="7"/>
  </si>
  <si>
    <t>A株</t>
    <rPh sb="1" eb="2">
      <t>カブ</t>
    </rPh>
    <phoneticPr fontId="10"/>
  </si>
  <si>
    <t>作製費</t>
  </si>
  <si>
    <t>配布場所</t>
  </si>
  <si>
    <t>別紙のとおり</t>
    <rPh sb="0" eb="2">
      <t>ベッシ</t>
    </rPh>
    <phoneticPr fontId="7"/>
  </si>
  <si>
    <t>〇〇のご案内</t>
    <rPh sb="4" eb="6">
      <t>アンナイ</t>
    </rPh>
    <phoneticPr fontId="7"/>
  </si>
  <si>
    <t>チラシの作製</t>
    <rPh sb="4" eb="6">
      <t>サクセイ</t>
    </rPh>
    <phoneticPr fontId="7"/>
  </si>
  <si>
    <t>株B</t>
    <rPh sb="0" eb="1">
      <t>カブ</t>
    </rPh>
    <phoneticPr fontId="10"/>
  </si>
  <si>
    <t>高次脳機能障害について</t>
    <rPh sb="0" eb="5">
      <t>コウジノウキノウ</t>
    </rPh>
    <rPh sb="5" eb="7">
      <t>ショウガイ</t>
    </rPh>
    <phoneticPr fontId="7"/>
  </si>
  <si>
    <r>
      <rPr>
        <b/>
        <sz val="10"/>
        <color theme="1"/>
        <rFont val="游ゴシック"/>
        <family val="3"/>
        <charset val="128"/>
        <scheme val="minor"/>
      </rPr>
      <t>基本項目</t>
    </r>
    <r>
      <rPr>
        <sz val="10"/>
        <color theme="1"/>
        <rFont val="游ゴシック"/>
        <family val="3"/>
        <charset val="128"/>
        <scheme val="minor"/>
      </rPr>
      <t>④備品類導入費</t>
    </r>
    <rPh sb="5" eb="7">
      <t>ビヒン</t>
    </rPh>
    <rPh sb="7" eb="8">
      <t>ルイ</t>
    </rPh>
    <rPh sb="8" eb="11">
      <t>ドウニュウヒ</t>
    </rPh>
    <phoneticPr fontId="3"/>
  </si>
  <si>
    <t>購入物品名</t>
    <rPh sb="0" eb="2">
      <t>コウニュウ</t>
    </rPh>
    <rPh sb="2" eb="4">
      <t>ブッピン</t>
    </rPh>
    <rPh sb="4" eb="5">
      <t>メイ</t>
    </rPh>
    <phoneticPr fontId="3"/>
  </si>
  <si>
    <t>図書コード</t>
    <rPh sb="0" eb="2">
      <t>トショ</t>
    </rPh>
    <phoneticPr fontId="3"/>
  </si>
  <si>
    <t>納品日</t>
    <rPh sb="0" eb="3">
      <t>ノウヒンビ</t>
    </rPh>
    <phoneticPr fontId="3"/>
  </si>
  <si>
    <t>書籍名</t>
    <rPh sb="0" eb="3">
      <t>ショセキメイ</t>
    </rPh>
    <phoneticPr fontId="7"/>
  </si>
  <si>
    <t>〇〇出版社</t>
    <rPh sb="2" eb="5">
      <t>シュッパンシャ</t>
    </rPh>
    <phoneticPr fontId="7"/>
  </si>
  <si>
    <t>123456789</t>
    <phoneticPr fontId="7"/>
  </si>
  <si>
    <t>冊</t>
    <rPh sb="0" eb="1">
      <t>サツ</t>
    </rPh>
    <phoneticPr fontId="7"/>
  </si>
  <si>
    <t>職員の知識向上のため</t>
    <rPh sb="0" eb="2">
      <t>ショクイン</t>
    </rPh>
    <rPh sb="3" eb="5">
      <t>チシキ</t>
    </rPh>
    <rPh sb="5" eb="7">
      <t>コウジョウ</t>
    </rPh>
    <phoneticPr fontId="7"/>
  </si>
  <si>
    <t>××出版社</t>
    <rPh sb="2" eb="5">
      <t>シュッパンシャ</t>
    </rPh>
    <phoneticPr fontId="7"/>
  </si>
  <si>
    <t>987654321</t>
    <phoneticPr fontId="7"/>
  </si>
  <si>
    <t>〇〇社</t>
    <rPh sb="2" eb="3">
      <t>シャ</t>
    </rPh>
    <phoneticPr fontId="7"/>
  </si>
  <si>
    <t>1212121212</t>
    <phoneticPr fontId="7"/>
  </si>
  <si>
    <t>11</t>
  </si>
  <si>
    <t>12</t>
  </si>
  <si>
    <t>13</t>
  </si>
  <si>
    <t>14</t>
  </si>
  <si>
    <t>15</t>
  </si>
  <si>
    <t>16</t>
  </si>
  <si>
    <t>17</t>
  </si>
  <si>
    <t>18</t>
  </si>
  <si>
    <t>19</t>
  </si>
  <si>
    <t>20</t>
  </si>
  <si>
    <t>21</t>
  </si>
  <si>
    <t>22</t>
  </si>
  <si>
    <t>23</t>
  </si>
  <si>
    <t>24</t>
  </si>
  <si>
    <t>25</t>
  </si>
  <si>
    <t>26</t>
  </si>
  <si>
    <t>27</t>
  </si>
  <si>
    <t>28</t>
  </si>
  <si>
    <t>29</t>
  </si>
  <si>
    <t>30</t>
  </si>
  <si>
    <r>
      <rPr>
        <b/>
        <sz val="10"/>
        <rFont val="游ゴシック"/>
        <family val="3"/>
        <charset val="128"/>
        <scheme val="minor"/>
      </rPr>
      <t xml:space="preserve">基本項目 </t>
    </r>
    <r>
      <rPr>
        <sz val="10"/>
        <rFont val="游ゴシック"/>
        <family val="3"/>
        <charset val="128"/>
        <scheme val="minor"/>
      </rPr>
      <t xml:space="preserve">兼 </t>
    </r>
    <r>
      <rPr>
        <b/>
        <sz val="10"/>
        <rFont val="游ゴシック"/>
        <family val="3"/>
        <charset val="128"/>
        <scheme val="minor"/>
      </rPr>
      <t>加算項目</t>
    </r>
    <r>
      <rPr>
        <sz val="10"/>
        <rFont val="游ゴシック"/>
        <family val="3"/>
        <charset val="128"/>
        <scheme val="minor"/>
      </rPr>
      <t>（訪問）⑤旅費</t>
    </r>
    <rPh sb="0" eb="2">
      <t>キホン</t>
    </rPh>
    <rPh sb="2" eb="4">
      <t>コウモク</t>
    </rPh>
    <rPh sb="5" eb="6">
      <t>ケン</t>
    </rPh>
    <rPh sb="7" eb="9">
      <t>カサン</t>
    </rPh>
    <rPh sb="9" eb="11">
      <t>コウモク</t>
    </rPh>
    <rPh sb="12" eb="14">
      <t>ホウモン</t>
    </rPh>
    <rPh sb="16" eb="18">
      <t>リョヒ</t>
    </rPh>
    <phoneticPr fontId="3"/>
  </si>
  <si>
    <t>訪問先名</t>
    <rPh sb="0" eb="3">
      <t>ホウモンサキ</t>
    </rPh>
    <rPh sb="3" eb="4">
      <t>メイ</t>
    </rPh>
    <phoneticPr fontId="3"/>
  </si>
  <si>
    <t>訪問年月日</t>
  </si>
  <si>
    <t>訪問先数</t>
    <rPh sb="0" eb="2">
      <t>ホウモン</t>
    </rPh>
    <rPh sb="2" eb="3">
      <t>サキ</t>
    </rPh>
    <rPh sb="3" eb="4">
      <t>カズ</t>
    </rPh>
    <phoneticPr fontId="3"/>
  </si>
  <si>
    <t>補助対象経費</t>
    <rPh sb="0" eb="4">
      <t>ホジョタイショウ</t>
    </rPh>
    <rPh sb="4" eb="6">
      <t>ケイヒ</t>
    </rPh>
    <phoneticPr fontId="3"/>
  </si>
  <si>
    <t>提出する「出張等実績報告書」と内容・金額が合致するよう入力してください。
※1回で複数の訪問先がある場合は、1行にまとめてください
※訪問年月日順になるよう入力してください。</t>
  </si>
  <si>
    <t>A病院、B病院、C病院</t>
    <rPh sb="1" eb="3">
      <t>ビョウイン</t>
    </rPh>
    <rPh sb="5" eb="7">
      <t>ビョウイン</t>
    </rPh>
    <rPh sb="9" eb="11">
      <t>ビョウイン</t>
    </rPh>
    <phoneticPr fontId="7"/>
  </si>
  <si>
    <t>東京都港区1-1、新宿区2-2、渋谷区3-3</t>
    <phoneticPr fontId="7"/>
  </si>
  <si>
    <t>0</t>
    <phoneticPr fontId="7"/>
  </si>
  <si>
    <t>D病院</t>
    <rPh sb="1" eb="3">
      <t>ビョウイン</t>
    </rPh>
    <phoneticPr fontId="7"/>
  </si>
  <si>
    <t>〇〇区〇〇1-1-1</t>
  </si>
  <si>
    <t>E病院</t>
    <rPh sb="1" eb="3">
      <t>ビョウイン</t>
    </rPh>
    <phoneticPr fontId="7"/>
  </si>
  <si>
    <t>△区△△1-1-1</t>
  </si>
  <si>
    <t>F病院</t>
    <rPh sb="1" eb="3">
      <t>ビョウイン</t>
    </rPh>
    <phoneticPr fontId="7"/>
  </si>
  <si>
    <t>〇〇区〇〇2-2-2</t>
    <phoneticPr fontId="7"/>
  </si>
  <si>
    <t>G病院、H病院</t>
    <rPh sb="1" eb="3">
      <t>ビョウイン</t>
    </rPh>
    <rPh sb="5" eb="7">
      <t>ビョウイン</t>
    </rPh>
    <phoneticPr fontId="7"/>
  </si>
  <si>
    <t>〇〇区〇〇1-1-1、△区△3-3-3</t>
    <rPh sb="12" eb="13">
      <t>ク</t>
    </rPh>
    <phoneticPr fontId="7"/>
  </si>
  <si>
    <r>
      <rPr>
        <b/>
        <sz val="10"/>
        <color theme="1"/>
        <rFont val="游ゴシック"/>
        <family val="3"/>
        <charset val="128"/>
        <scheme val="minor"/>
      </rPr>
      <t>加算項目</t>
    </r>
    <r>
      <rPr>
        <sz val="10"/>
        <color theme="1"/>
        <rFont val="游ゴシック"/>
        <family val="3"/>
        <charset val="128"/>
        <scheme val="minor"/>
      </rPr>
      <t>（研修等）⑤旅費、⑥諸謝金、⑦使用料、⑧研修等参加費</t>
    </r>
    <rPh sb="0" eb="4">
      <t>カサンコウモク</t>
    </rPh>
    <rPh sb="5" eb="7">
      <t>ケンシュウ</t>
    </rPh>
    <rPh sb="7" eb="8">
      <t>ナド</t>
    </rPh>
    <rPh sb="10" eb="12">
      <t>リョヒ</t>
    </rPh>
    <rPh sb="14" eb="15">
      <t>ショ</t>
    </rPh>
    <rPh sb="15" eb="17">
      <t>シャキン</t>
    </rPh>
    <rPh sb="19" eb="22">
      <t>シヨウリョウ</t>
    </rPh>
    <rPh sb="24" eb="27">
      <t>ケンシュウトウ</t>
    </rPh>
    <rPh sb="27" eb="29">
      <t>サンカ</t>
    </rPh>
    <rPh sb="29" eb="30">
      <t>ヒ</t>
    </rPh>
    <phoneticPr fontId="3"/>
  </si>
  <si>
    <t>イ　開催の場合</t>
    <rPh sb="2" eb="4">
      <t>カイサイ</t>
    </rPh>
    <rPh sb="5" eb="7">
      <t>バアイ</t>
    </rPh>
    <phoneticPr fontId="3"/>
  </si>
  <si>
    <t>研修期間</t>
    <rPh sb="0" eb="2">
      <t>ケンシュウ</t>
    </rPh>
    <rPh sb="2" eb="4">
      <t>キカン</t>
    </rPh>
    <phoneticPr fontId="3"/>
  </si>
  <si>
    <t>講師</t>
    <rPh sb="0" eb="2">
      <t>コウシ</t>
    </rPh>
    <phoneticPr fontId="3"/>
  </si>
  <si>
    <t>旅費</t>
    <rPh sb="0" eb="2">
      <t>りょひ</t>
    </rPh>
    <phoneticPr fontId="3" type="Hiragana"/>
  </si>
  <si>
    <t>諸謝金</t>
    <rPh sb="0" eb="3">
      <t>しょしゃきん</t>
    </rPh>
    <phoneticPr fontId="3" type="Hiragana"/>
  </si>
  <si>
    <t>会場借上料詳細・会場住所等</t>
    <rPh sb="0" eb="2">
      <t>かいじょう</t>
    </rPh>
    <rPh sb="2" eb="3">
      <t>か</t>
    </rPh>
    <rPh sb="3" eb="4">
      <t>じょう</t>
    </rPh>
    <rPh sb="4" eb="5">
      <t>りょう</t>
    </rPh>
    <rPh sb="5" eb="7">
      <t>しょうさい</t>
    </rPh>
    <rPh sb="8" eb="10">
      <t>かいじょう</t>
    </rPh>
    <rPh sb="10" eb="12">
      <t>じゅうしょ</t>
    </rPh>
    <rPh sb="12" eb="13">
      <t>など</t>
    </rPh>
    <phoneticPr fontId="3" type="Hiragana"/>
  </si>
  <si>
    <t>研修名</t>
    <rPh sb="0" eb="2">
      <t>ケンシュウ</t>
    </rPh>
    <rPh sb="2" eb="3">
      <t>メイ</t>
    </rPh>
    <phoneticPr fontId="3"/>
  </si>
  <si>
    <t>開始日</t>
    <rPh sb="0" eb="3">
      <t>カイシビ</t>
    </rPh>
    <phoneticPr fontId="3"/>
  </si>
  <si>
    <t>終了日</t>
    <rPh sb="0" eb="3">
      <t>シュウリョウビ</t>
    </rPh>
    <phoneticPr fontId="3"/>
  </si>
  <si>
    <t>諸謝金</t>
    <rPh sb="0" eb="1">
      <t>ショ</t>
    </rPh>
    <rPh sb="1" eb="3">
      <t>シャキン</t>
    </rPh>
    <phoneticPr fontId="3"/>
  </si>
  <si>
    <t>会議費</t>
    <rPh sb="0" eb="3">
      <t>カイギヒ</t>
    </rPh>
    <phoneticPr fontId="3"/>
  </si>
  <si>
    <t>会場使用料</t>
    <rPh sb="0" eb="5">
      <t>カイジョウシヨウリョウ</t>
    </rPh>
    <phoneticPr fontId="3"/>
  </si>
  <si>
    <t>放送機器使用料</t>
    <rPh sb="0" eb="7">
      <t>ホウソウキキシヨウリョウ</t>
    </rPh>
    <phoneticPr fontId="3"/>
  </si>
  <si>
    <t>資料費</t>
    <rPh sb="0" eb="2">
      <t>シリョウ</t>
    </rPh>
    <rPh sb="2" eb="3">
      <t>ヒ</t>
    </rPh>
    <phoneticPr fontId="3"/>
  </si>
  <si>
    <t>参加者数</t>
    <rPh sb="0" eb="4">
      <t>サンカシャスウ</t>
    </rPh>
    <phoneticPr fontId="3"/>
  </si>
  <si>
    <t>AAA研修</t>
    <rPh sb="3" eb="5">
      <t>ケンシュウ</t>
    </rPh>
    <phoneticPr fontId="7"/>
  </si>
  <si>
    <t>大学教授</t>
  </si>
  <si>
    <t>〇×○子</t>
    <rPh sb="2" eb="4">
      <t>マルコ</t>
    </rPh>
    <phoneticPr fontId="7"/>
  </si>
  <si>
    <t>〇×センター</t>
    <phoneticPr fontId="7"/>
  </si>
  <si>
    <t>〇〇県○○市1-1-1</t>
    <rPh sb="2" eb="3">
      <t>ケン</t>
    </rPh>
    <rPh sb="5" eb="6">
      <t>シ</t>
    </rPh>
    <phoneticPr fontId="7"/>
  </si>
  <si>
    <t>BBB研修</t>
    <rPh sb="3" eb="5">
      <t>ケンシュウ</t>
    </rPh>
    <phoneticPr fontId="7"/>
  </si>
  <si>
    <t>院長</t>
  </si>
  <si>
    <t>×××史</t>
    <rPh sb="3" eb="4">
      <t>シ</t>
    </rPh>
    <phoneticPr fontId="7"/>
  </si>
  <si>
    <t>△△ホール</t>
    <phoneticPr fontId="7"/>
  </si>
  <si>
    <t>△△県△市4-4-4</t>
    <rPh sb="2" eb="3">
      <t>ケン</t>
    </rPh>
    <rPh sb="4" eb="5">
      <t>シ</t>
    </rPh>
    <phoneticPr fontId="7"/>
  </si>
  <si>
    <t>ロ　参加の場合</t>
    <rPh sb="2" eb="4">
      <t>サンカ</t>
    </rPh>
    <rPh sb="5" eb="7">
      <t>バアイ</t>
    </rPh>
    <phoneticPr fontId="3"/>
  </si>
  <si>
    <t>参加者</t>
    <rPh sb="0" eb="3">
      <t>サンカシャ</t>
    </rPh>
    <phoneticPr fontId="3"/>
  </si>
  <si>
    <t>受講料・参加費等</t>
    <rPh sb="0" eb="3">
      <t>じゅこうりょう</t>
    </rPh>
    <rPh sb="4" eb="7">
      <t>さんかひ</t>
    </rPh>
    <rPh sb="7" eb="8">
      <t>とう</t>
    </rPh>
    <phoneticPr fontId="3" type="Hiragana"/>
  </si>
  <si>
    <t>開催場所</t>
    <rPh sb="0" eb="2">
      <t>カイサイ</t>
    </rPh>
    <rPh sb="2" eb="4">
      <t>バショ</t>
    </rPh>
    <phoneticPr fontId="3"/>
  </si>
  <si>
    <t>提出する「研修等開催実績報告書」「研修等参加実績報告書」の研修名・内容と合致するよう入力してください。
※研修期間が昇順(小さい順：日付の若い順)になるよう入力してください。</t>
  </si>
  <si>
    <t>施設名</t>
    <rPh sb="0" eb="2">
      <t>シセツ</t>
    </rPh>
    <rPh sb="2" eb="3">
      <t>メイ</t>
    </rPh>
    <phoneticPr fontId="3"/>
  </si>
  <si>
    <t>CCC研修</t>
    <rPh sb="3" eb="5">
      <t>ケンシュウ</t>
    </rPh>
    <phoneticPr fontId="7"/>
  </si>
  <si>
    <t>各種療法士</t>
  </si>
  <si>
    <t>〇〇　他</t>
    <rPh sb="3" eb="4">
      <t>ホカ</t>
    </rPh>
    <phoneticPr fontId="7"/>
  </si>
  <si>
    <t>〇〇</t>
    <phoneticPr fontId="7"/>
  </si>
  <si>
    <t>〇〇市○○5-5-5</t>
    <rPh sb="2" eb="3">
      <t>シ</t>
    </rPh>
    <phoneticPr fontId="7"/>
  </si>
  <si>
    <t>DDD研修</t>
    <rPh sb="3" eb="5">
      <t>ケンシュウ</t>
    </rPh>
    <phoneticPr fontId="7"/>
  </si>
  <si>
    <t>各種福祉士</t>
  </si>
  <si>
    <t>△△　他</t>
    <rPh sb="3" eb="4">
      <t>ホカ</t>
    </rPh>
    <phoneticPr fontId="7"/>
  </si>
  <si>
    <t>△△</t>
    <phoneticPr fontId="7"/>
  </si>
  <si>
    <t>△△市△6-6-6</t>
    <rPh sb="2" eb="3">
      <t>シ</t>
    </rPh>
    <phoneticPr fontId="7"/>
  </si>
  <si>
    <t>■検収調書Ａ関係（②求人情報発信費）</t>
    <phoneticPr fontId="3" type="Hiragana"/>
  </si>
  <si>
    <t>設置（納入）場所</t>
    <rPh sb="6" eb="8">
      <t>ばしょ</t>
    </rPh>
    <phoneticPr fontId="3" type="Hiragana"/>
  </si>
  <si>
    <t>納入事業者</t>
    <phoneticPr fontId="3" type="Hiragana"/>
  </si>
  <si>
    <t>検収日</t>
    <rPh sb="0" eb="3">
      <t>けんしゅうにち</t>
    </rPh>
    <phoneticPr fontId="3" type="Hiragana"/>
  </si>
  <si>
    <t>A検収員役職</t>
    <rPh sb="1" eb="3">
      <t>ケンシュウ</t>
    </rPh>
    <rPh sb="3" eb="4">
      <t>イン</t>
    </rPh>
    <rPh sb="4" eb="6">
      <t>ヤクショク</t>
    </rPh>
    <phoneticPr fontId="27"/>
  </si>
  <si>
    <t>A検収員氏名</t>
    <rPh sb="1" eb="3">
      <t>ケンシュウ</t>
    </rPh>
    <rPh sb="3" eb="4">
      <t>イン</t>
    </rPh>
    <rPh sb="4" eb="6">
      <t>シメイ</t>
    </rPh>
    <phoneticPr fontId="27"/>
  </si>
  <si>
    <t>B検収員役職</t>
    <rPh sb="1" eb="3">
      <t>ケンシュウ</t>
    </rPh>
    <rPh sb="3" eb="4">
      <t>イン</t>
    </rPh>
    <rPh sb="4" eb="6">
      <t>ヤクショク</t>
    </rPh>
    <phoneticPr fontId="27"/>
  </si>
  <si>
    <t>B検収員氏名</t>
    <rPh sb="1" eb="3">
      <t>ケンシュウ</t>
    </rPh>
    <rPh sb="3" eb="4">
      <t>イン</t>
    </rPh>
    <rPh sb="4" eb="6">
      <t>シメイ</t>
    </rPh>
    <phoneticPr fontId="27"/>
  </si>
  <si>
    <t>1階総務</t>
    <rPh sb="1" eb="2">
      <t>カイ</t>
    </rPh>
    <rPh sb="2" eb="4">
      <t>ソウム</t>
    </rPh>
    <phoneticPr fontId="7"/>
  </si>
  <si>
    <t>総務部長</t>
    <rPh sb="0" eb="4">
      <t>ソウムブチョウ</t>
    </rPh>
    <phoneticPr fontId="7"/>
  </si>
  <si>
    <t>〇〇〇子</t>
    <rPh sb="3" eb="4">
      <t>コ</t>
    </rPh>
    <phoneticPr fontId="7"/>
  </si>
  <si>
    <t>主査</t>
    <rPh sb="0" eb="2">
      <t>シュサ</t>
    </rPh>
    <phoneticPr fontId="7"/>
  </si>
  <si>
    <t>○×○子</t>
    <rPh sb="2" eb="4">
      <t>マルコ</t>
    </rPh>
    <phoneticPr fontId="7"/>
  </si>
  <si>
    <t>○×○子</t>
    <rPh sb="0" eb="4">
      <t>マルバツマルコ</t>
    </rPh>
    <phoneticPr fontId="7"/>
  </si>
  <si>
    <t>■検収調書Ｂ関係（③印刷製本費）</t>
    <rPh sb="1" eb="3">
      <t>ケンシュウ</t>
    </rPh>
    <rPh sb="3" eb="5">
      <t>チョウショ</t>
    </rPh>
    <rPh sb="6" eb="8">
      <t>カンケイ</t>
    </rPh>
    <rPh sb="10" eb="12">
      <t>インサツ</t>
    </rPh>
    <rPh sb="12" eb="15">
      <t>セイホンヒ</t>
    </rPh>
    <phoneticPr fontId="27"/>
  </si>
  <si>
    <t>A株</t>
    <rPh sb="1" eb="2">
      <t>カブ</t>
    </rPh>
    <phoneticPr fontId="7"/>
  </si>
  <si>
    <t>○○〇子</t>
    <rPh sb="3" eb="4">
      <t>コ</t>
    </rPh>
    <phoneticPr fontId="7"/>
  </si>
  <si>
    <t>■検収調書Ｃ関係（④備品類導入費）</t>
  </si>
  <si>
    <t>1階総務</t>
  </si>
  <si>
    <t>補助金交付申請に関する担当者</t>
    <rPh sb="0" eb="3">
      <t>ホジョキン</t>
    </rPh>
    <rPh sb="3" eb="5">
      <t>コウフ</t>
    </rPh>
    <rPh sb="5" eb="7">
      <t>シンセイ</t>
    </rPh>
    <rPh sb="8" eb="9">
      <t>カン</t>
    </rPh>
    <rPh sb="11" eb="14">
      <t>タントウシャ</t>
    </rPh>
    <phoneticPr fontId="3"/>
  </si>
  <si>
    <t>〇〇課</t>
    <rPh sb="2" eb="3">
      <t>カ</t>
    </rPh>
    <phoneticPr fontId="7"/>
  </si>
  <si>
    <t>係長</t>
    <rPh sb="0" eb="2">
      <t>カカリチョウ</t>
    </rPh>
    <phoneticPr fontId="7"/>
  </si>
  <si>
    <t>M藤S男</t>
    <rPh sb="1" eb="2">
      <t>フジ</t>
    </rPh>
    <rPh sb="3" eb="4">
      <t>オ</t>
    </rPh>
    <phoneticPr fontId="7"/>
  </si>
  <si>
    <t>03-0000-0000</t>
    <phoneticPr fontId="7"/>
  </si>
  <si>
    <t>jidousya@kuruma.co.jp</t>
    <phoneticPr fontId="7"/>
  </si>
  <si>
    <t>X田X子</t>
    <rPh sb="1" eb="2">
      <t>ダ</t>
    </rPh>
    <rPh sb="3" eb="4">
      <t>コ</t>
    </rPh>
    <phoneticPr fontId="7"/>
  </si>
  <si>
    <t>サイトURL及び
成果物の名称</t>
    <rPh sb="6" eb="7">
      <t>オヨ</t>
    </rPh>
    <rPh sb="9" eb="12">
      <t>セイカブツ</t>
    </rPh>
    <rPh sb="13" eb="15">
      <t>メイショウ</t>
    </rPh>
    <phoneticPr fontId="3"/>
  </si>
  <si>
    <t>（別紙1-1）</t>
    <phoneticPr fontId="3"/>
  </si>
  <si>
    <t>令和７年度被害者保護増進等事業費補助金（社会復帰促進事業（地域連携支援費））計画・経費所要額調書兼収支計算書（基本項目）</t>
    <rPh sb="20" eb="22">
      <t>シャカイ</t>
    </rPh>
    <rPh sb="22" eb="24">
      <t>フッキ</t>
    </rPh>
    <rPh sb="24" eb="26">
      <t>ソクシン</t>
    </rPh>
    <rPh sb="26" eb="28">
      <t>ジギョウ</t>
    </rPh>
    <rPh sb="29" eb="33">
      <t>チイキレンケイ</t>
    </rPh>
    <rPh sb="33" eb="35">
      <t>シエン</t>
    </rPh>
    <rPh sb="35" eb="36">
      <t>ヒ</t>
    </rPh>
    <rPh sb="38" eb="40">
      <t>ケイカク</t>
    </rPh>
    <rPh sb="43" eb="45">
      <t>ショヨウ</t>
    </rPh>
    <rPh sb="45" eb="46">
      <t>ガク</t>
    </rPh>
    <rPh sb="46" eb="48">
      <t>チョウショ</t>
    </rPh>
    <rPh sb="48" eb="49">
      <t>ケン</t>
    </rPh>
    <rPh sb="55" eb="57">
      <t>キホン</t>
    </rPh>
    <rPh sb="57" eb="59">
      <t>コウモク</t>
    </rPh>
    <phoneticPr fontId="3"/>
  </si>
  <si>
    <t>給与総支給額</t>
    <rPh sb="0" eb="2">
      <t>キュウヨ</t>
    </rPh>
    <rPh sb="2" eb="3">
      <t>ソウ</t>
    </rPh>
    <rPh sb="3" eb="5">
      <t>シキュウ</t>
    </rPh>
    <rPh sb="5" eb="6">
      <t>ガク</t>
    </rPh>
    <phoneticPr fontId="1"/>
  </si>
  <si>
    <t>賞与総支給額</t>
    <rPh sb="0" eb="2">
      <t>ショウヨ</t>
    </rPh>
    <rPh sb="2" eb="5">
      <t>ソウシキュウ</t>
    </rPh>
    <phoneticPr fontId="1"/>
  </si>
  <si>
    <t>法定福利費</t>
    <rPh sb="0" eb="2">
      <t>ホウテイ</t>
    </rPh>
    <rPh sb="2" eb="5">
      <t>フクリヒ</t>
    </rPh>
    <phoneticPr fontId="1"/>
  </si>
  <si>
    <t>雇用形態</t>
    <rPh sb="0" eb="4">
      <t>コヨウケイタイ</t>
    </rPh>
    <phoneticPr fontId="3"/>
  </si>
  <si>
    <t>対象月数</t>
    <rPh sb="0" eb="2">
      <t>タイショウ</t>
    </rPh>
    <rPh sb="2" eb="4">
      <t>ツキスウ</t>
    </rPh>
    <phoneticPr fontId="3"/>
  </si>
  <si>
    <t>-</t>
    <phoneticPr fontId="3"/>
  </si>
  <si>
    <t>運営会社</t>
    <rPh sb="0" eb="4">
      <t>ウンエイガイシャ</t>
    </rPh>
    <phoneticPr fontId="3"/>
  </si>
  <si>
    <t>サイトURL及び成果物の名称</t>
    <phoneticPr fontId="3"/>
  </si>
  <si>
    <t>受注社名</t>
    <rPh sb="0" eb="2">
      <t>ジュチュウ</t>
    </rPh>
    <rPh sb="2" eb="4">
      <t>シャメイ</t>
    </rPh>
    <phoneticPr fontId="3"/>
  </si>
  <si>
    <t>配布場所・掲載場所の別</t>
    <phoneticPr fontId="3"/>
  </si>
  <si>
    <t>(5)旅費</t>
    <rPh sb="3" eb="5">
      <t>リョヒ</t>
    </rPh>
    <phoneticPr fontId="3"/>
  </si>
  <si>
    <t>2.求人情報発信費により実施した企画内容</t>
    <rPh sb="2" eb="4">
      <t>キュウジン</t>
    </rPh>
    <rPh sb="4" eb="6">
      <t>ジョウホウ</t>
    </rPh>
    <rPh sb="6" eb="8">
      <t>ハッシン</t>
    </rPh>
    <rPh sb="8" eb="9">
      <t>ヒ</t>
    </rPh>
    <rPh sb="12" eb="14">
      <t>ジッシ</t>
    </rPh>
    <rPh sb="16" eb="18">
      <t>キカク</t>
    </rPh>
    <rPh sb="18" eb="20">
      <t>ナイヨウ</t>
    </rPh>
    <phoneticPr fontId="3"/>
  </si>
  <si>
    <t>2.備品類導入費により導入をした備品等の導入理由</t>
    <rPh sb="2" eb="4">
      <t>ビヒン</t>
    </rPh>
    <rPh sb="4" eb="5">
      <t>ルイ</t>
    </rPh>
    <rPh sb="5" eb="7">
      <t>ドウニュウ</t>
    </rPh>
    <rPh sb="7" eb="8">
      <t>ヒ</t>
    </rPh>
    <rPh sb="11" eb="13">
      <t>ドウニュウ</t>
    </rPh>
    <rPh sb="16" eb="18">
      <t>ビヒン</t>
    </rPh>
    <rPh sb="18" eb="19">
      <t>トウ</t>
    </rPh>
    <rPh sb="20" eb="22">
      <t>ドウニュウ</t>
    </rPh>
    <rPh sb="22" eb="24">
      <t>リユウ</t>
    </rPh>
    <phoneticPr fontId="3"/>
  </si>
  <si>
    <t>実施内容</t>
    <phoneticPr fontId="3"/>
  </si>
  <si>
    <t>導入理由及び使用方法</t>
    <phoneticPr fontId="3"/>
  </si>
  <si>
    <t>3.補助対象事業に関する収支計算書</t>
    <rPh sb="2" eb="4">
      <t>ホジョ</t>
    </rPh>
    <rPh sb="4" eb="6">
      <t>タイショウ</t>
    </rPh>
    <rPh sb="6" eb="8">
      <t>ジギョウ</t>
    </rPh>
    <rPh sb="9" eb="10">
      <t>カン</t>
    </rPh>
    <rPh sb="12" eb="14">
      <t>シュウシ</t>
    </rPh>
    <rPh sb="14" eb="17">
      <t>ケイサンショ</t>
    </rPh>
    <phoneticPr fontId="3"/>
  </si>
  <si>
    <t>4．補助金交付申請に関する担当者</t>
    <rPh sb="2" eb="5">
      <t>ホジョキン</t>
    </rPh>
    <rPh sb="5" eb="7">
      <t>コウフ</t>
    </rPh>
    <rPh sb="7" eb="9">
      <t>シンセイ</t>
    </rPh>
    <rPh sb="10" eb="11">
      <t>カン</t>
    </rPh>
    <rPh sb="13" eb="16">
      <t>タントウシャ</t>
    </rPh>
    <phoneticPr fontId="3"/>
  </si>
  <si>
    <t>令和７年度被害者保護増進等事業費補助金（社会復帰促進事業（地域連携支援費））計画・経費所要額調書兼収支計算書（加算項目）</t>
    <rPh sb="16" eb="19">
      <t>ホジョキン</t>
    </rPh>
    <rPh sb="20" eb="22">
      <t>シャカイ</t>
    </rPh>
    <rPh sb="22" eb="24">
      <t>フッキ</t>
    </rPh>
    <rPh sb="24" eb="26">
      <t>ソクシン</t>
    </rPh>
    <rPh sb="26" eb="28">
      <t>ジギョウ</t>
    </rPh>
    <rPh sb="29" eb="33">
      <t>チイキレンケイ</t>
    </rPh>
    <rPh sb="33" eb="35">
      <t>シエン</t>
    </rPh>
    <rPh sb="35" eb="36">
      <t>ヒ</t>
    </rPh>
    <rPh sb="38" eb="40">
      <t>ケイカク</t>
    </rPh>
    <rPh sb="43" eb="45">
      <t>ショヨウ</t>
    </rPh>
    <rPh sb="45" eb="46">
      <t>ガク</t>
    </rPh>
    <rPh sb="46" eb="48">
      <t>チョウショ</t>
    </rPh>
    <rPh sb="48" eb="49">
      <t>ケン</t>
    </rPh>
    <rPh sb="55" eb="57">
      <t>カサン</t>
    </rPh>
    <rPh sb="57" eb="59">
      <t>コウモク</t>
    </rPh>
    <phoneticPr fontId="3"/>
  </si>
  <si>
    <t>(1)地域連携支援</t>
    <rPh sb="3" eb="7">
      <t>チイキレンケイ</t>
    </rPh>
    <rPh sb="7" eb="9">
      <t>シエン</t>
    </rPh>
    <phoneticPr fontId="3"/>
  </si>
  <si>
    <t>実施場所</t>
    <rPh sb="0" eb="4">
      <t>ジッシバショ</t>
    </rPh>
    <phoneticPr fontId="3"/>
  </si>
  <si>
    <t>地域連携支援</t>
    <rPh sb="0" eb="4">
      <t>チイキレンケイ</t>
    </rPh>
    <rPh sb="4" eb="6">
      <t>シエン</t>
    </rPh>
    <phoneticPr fontId="3"/>
  </si>
  <si>
    <t>４．添付書類（４）その他参考となる事項</t>
  </si>
  <si>
    <r>
      <t>（実施細目　第３条　第三項</t>
    </r>
    <r>
      <rPr>
        <sz val="9"/>
        <rFont val="游ゴシック"/>
        <family val="3"/>
        <charset val="128"/>
      </rPr>
      <t>二号</t>
    </r>
    <r>
      <rPr>
        <sz val="9"/>
        <rFont val="游ゴシック"/>
        <family val="3"/>
        <charset val="128"/>
        <scheme val="minor"/>
      </rPr>
      <t>関係）</t>
    </r>
    <rPh sb="10" eb="11">
      <t>ダイ</t>
    </rPh>
    <rPh sb="11" eb="12">
      <t>サン</t>
    </rPh>
    <rPh sb="12" eb="13">
      <t>コウ</t>
    </rPh>
    <rPh sb="13" eb="14">
      <t>2</t>
    </rPh>
    <rPh sb="14" eb="15">
      <t>ゴウ</t>
    </rPh>
    <phoneticPr fontId="27"/>
  </si>
  <si>
    <t>検　収　調　書</t>
    <rPh sb="0" eb="1">
      <t>ケン</t>
    </rPh>
    <rPh sb="2" eb="3">
      <t>オサム</t>
    </rPh>
    <rPh sb="4" eb="5">
      <t>チョウ</t>
    </rPh>
    <rPh sb="6" eb="7">
      <t>ショ</t>
    </rPh>
    <phoneticPr fontId="27"/>
  </si>
  <si>
    <t>１．品名、規格、数量</t>
    <rPh sb="2" eb="4">
      <t>ヒンメイ</t>
    </rPh>
    <rPh sb="5" eb="7">
      <t>キカク</t>
    </rPh>
    <rPh sb="8" eb="10">
      <t>スウリョウ</t>
    </rPh>
    <phoneticPr fontId="27"/>
  </si>
  <si>
    <t>税込額</t>
    <rPh sb="0" eb="2">
      <t>ゼイコ</t>
    </rPh>
    <rPh sb="2" eb="3">
      <t>ガク</t>
    </rPh>
    <phoneticPr fontId="27"/>
  </si>
  <si>
    <t>消費税</t>
    <rPh sb="0" eb="3">
      <t>ショウヒゼイ</t>
    </rPh>
    <phoneticPr fontId="27"/>
  </si>
  <si>
    <t>2.購入金額</t>
    <rPh sb="2" eb="4">
      <t>コウニュウ</t>
    </rPh>
    <rPh sb="4" eb="6">
      <t>キンガク</t>
    </rPh>
    <phoneticPr fontId="27"/>
  </si>
  <si>
    <t>円</t>
    <rPh sb="0" eb="1">
      <t>エン</t>
    </rPh>
    <phoneticPr fontId="27"/>
  </si>
  <si>
    <t>（うち、消費税</t>
    <rPh sb="4" eb="7">
      <t>ショウヒゼイ</t>
    </rPh>
    <phoneticPr fontId="27"/>
  </si>
  <si>
    <t>3.納入年月日</t>
    <rPh sb="2" eb="4">
      <t>ノウニュウ</t>
    </rPh>
    <rPh sb="4" eb="7">
      <t>ネンガッピ</t>
    </rPh>
    <phoneticPr fontId="27"/>
  </si>
  <si>
    <t>4.設置（納入）場所</t>
    <rPh sb="2" eb="4">
      <t>セッチ</t>
    </rPh>
    <rPh sb="5" eb="7">
      <t>ノウニュウ</t>
    </rPh>
    <rPh sb="8" eb="10">
      <t>バショ</t>
    </rPh>
    <phoneticPr fontId="27"/>
  </si>
  <si>
    <t>5.納入事業者</t>
    <rPh sb="2" eb="4">
      <t>ノウニュウ</t>
    </rPh>
    <rPh sb="4" eb="7">
      <t>ジギョウシャ</t>
    </rPh>
    <phoneticPr fontId="27"/>
  </si>
  <si>
    <t>6.検収成績</t>
    <rPh sb="2" eb="4">
      <t>ケンシュウ</t>
    </rPh>
    <rPh sb="4" eb="6">
      <t>セイセキ</t>
    </rPh>
    <phoneticPr fontId="27"/>
  </si>
  <si>
    <t>合　　　格</t>
    <rPh sb="0" eb="1">
      <t>ゴウ</t>
    </rPh>
    <rPh sb="4" eb="5">
      <t>カク</t>
    </rPh>
    <phoneticPr fontId="27"/>
  </si>
  <si>
    <t>上記の物件について正に検収しました。</t>
    <rPh sb="0" eb="2">
      <t>ジョウキ</t>
    </rPh>
    <rPh sb="3" eb="5">
      <t>ブッケン</t>
    </rPh>
    <rPh sb="9" eb="10">
      <t>マサ</t>
    </rPh>
    <rPh sb="11" eb="13">
      <t>ケンシュウ</t>
    </rPh>
    <phoneticPr fontId="27"/>
  </si>
  <si>
    <t>（検収日）</t>
    <rPh sb="1" eb="4">
      <t>ケンシュウビ</t>
    </rPh>
    <phoneticPr fontId="27"/>
  </si>
  <si>
    <t>検収者氏名</t>
    <rPh sb="0" eb="2">
      <t>ケンシュウ</t>
    </rPh>
    <rPh sb="2" eb="3">
      <t>シャ</t>
    </rPh>
    <rPh sb="3" eb="5">
      <t>シメイ</t>
    </rPh>
    <phoneticPr fontId="27"/>
  </si>
  <si>
    <t>（A役職）</t>
    <rPh sb="2" eb="4">
      <t>ヤクショク</t>
    </rPh>
    <phoneticPr fontId="27"/>
  </si>
  <si>
    <t>（A氏名）</t>
    <phoneticPr fontId="7"/>
  </si>
  <si>
    <t>（B役職）</t>
    <phoneticPr fontId="7"/>
  </si>
  <si>
    <t>（B氏名）</t>
    <phoneticPr fontId="7"/>
  </si>
  <si>
    <t>（A氏名）</t>
  </si>
  <si>
    <t>（注）</t>
  </si>
  <si>
    <r>
      <t>　導入した医療器具・用具等によって検収日が異なる場合には、原則として、</t>
    </r>
    <r>
      <rPr>
        <u/>
        <sz val="9"/>
        <rFont val="游ゴシック"/>
        <family val="3"/>
        <charset val="128"/>
        <scheme val="minor"/>
      </rPr>
      <t>当該医療器具・用具等の検収日毎に本書を作成</t>
    </r>
    <r>
      <rPr>
        <sz val="9"/>
        <rFont val="游ゴシック"/>
        <family val="3"/>
        <charset val="128"/>
        <scheme val="minor"/>
      </rPr>
      <t>すること。</t>
    </r>
    <rPh sb="5" eb="7">
      <t>イリョウ</t>
    </rPh>
    <rPh sb="37" eb="39">
      <t>イリョウ</t>
    </rPh>
    <phoneticPr fontId="27"/>
  </si>
  <si>
    <r>
      <t>（実施細目　第３条　第三項</t>
    </r>
    <r>
      <rPr>
        <sz val="9"/>
        <rFont val="游ゴシック"/>
        <family val="3"/>
        <charset val="128"/>
      </rPr>
      <t>三</t>
    </r>
    <r>
      <rPr>
        <sz val="9"/>
        <rFont val="游ゴシック"/>
        <family val="3"/>
        <charset val="128"/>
        <scheme val="minor"/>
      </rPr>
      <t>号関係）</t>
    </r>
    <rPh sb="13" eb="14">
      <t>3</t>
    </rPh>
    <phoneticPr fontId="27"/>
  </si>
  <si>
    <r>
      <t>（実施細目　第３条　第三項</t>
    </r>
    <r>
      <rPr>
        <sz val="9"/>
        <rFont val="游ゴシック"/>
        <family val="3"/>
        <charset val="128"/>
      </rPr>
      <t>四</t>
    </r>
    <r>
      <rPr>
        <sz val="9"/>
        <rFont val="游ゴシック"/>
        <family val="3"/>
        <charset val="128"/>
        <scheme val="minor"/>
      </rPr>
      <t>号関係）</t>
    </r>
    <rPh sb="13" eb="14">
      <t>4</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</si>
</sst>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6" formatCode="&quot;¥&quot;#,##0;[Red]&quot;¥&quot;\-#,##0"/>
    <numFmt numFmtId="42" formatCode="_ &quot;¥&quot;* #,##0_ ;_ &quot;¥&quot;* \-#,##0_ ;_ &quot;¥&quot;* &quot;-&quot;_ ;_ @_ "/>
    <numFmt numFmtId="41" formatCode="_ * #,##0_ ;_ * \-#,##0_ ;_ * &quot;-&quot;_ ;_ @_ "/>
    <numFmt numFmtId="176" formatCode="[$-411]ggge&quot;年&quot;m&quot;月&quot;d&quot;日&quot;;\-;\-;@"/>
    <numFmt numFmtId="177" formatCode="gyy\.m\.d"/>
    <numFmt numFmtId="178" formatCode="[$-411]ggge&quot;年&quot;m&quot;月&quot;"/>
    <numFmt numFmtId="179" formatCode="gggyy&quot;年&quot;m&quot;月&quot;"/>
    <numFmt numFmtId="180" formatCode="&quot;¥&quot;#,##0_);[Red]\(&quot;¥&quot;#,##0\)"/>
    <numFmt numFmtId="181" formatCode="General&quot;式&quot;"/>
    <numFmt numFmtId="182" formatCode="General&quot;回&quot;"/>
    <numFmt numFmtId="183" formatCode="ggge&quot;年&quot;m&quot;月&quot;d&quot;日&quot;"/>
    <numFmt numFmtId="184" formatCode="#"/>
    <numFmt numFmtId="185" formatCode="ggge&quot;年&quot;m&quot;月&quot;;;"/>
    <numFmt numFmtId="186" formatCode="ggge&quot;年&quot;m&quot;月&quot;"/>
    <numFmt numFmtId="187" formatCode="0#"/>
    <numFmt numFmtId="188" formatCode="General;;"/>
    <numFmt numFmtId="189" formatCode="#,##0&quot;円）&quot;"/>
    <numFmt numFmtId="190" formatCode="gggyy&quot;年&quot;m&quot;月&quot;d&quot;日&quot;"/>
    <numFmt numFmtId="191" formatCode="ggge&quot;年&quot;m&quot;月&quot;d&quot;日&quot;;;"/>
  </numFmts>
  <fonts count="34">
    <font>
      <sz val="11"/>
      <color theme="1"/>
      <name val="游ゴシック"/>
      <family val="3"/>
      <scheme val="minor"/>
    </font>
    <font>
      <sz val="11"/>
      <color theme="1"/>
      <name val="游ゴシック"/>
      <family val="2"/>
      <charset val="128"/>
      <scheme val="minor"/>
    </font>
    <font>
      <sz val="11"/>
      <name val="ＭＳ Ｐゴシック"/>
      <family val="3"/>
    </font>
    <font>
      <sz val="6"/>
      <name val="游ゴシック"/>
      <family val="3"/>
    </font>
    <font>
      <sz val="11"/>
      <color theme="1"/>
      <name val="游ゴシック"/>
      <family val="3"/>
      <scheme val="minor"/>
    </font>
    <font>
      <sz val="11"/>
      <name val="游ゴシック"/>
      <family val="2"/>
      <scheme val="minor"/>
    </font>
    <font>
      <sz val="11"/>
      <color theme="1"/>
      <name val="游ゴシック"/>
      <family val="2"/>
      <scheme val="minor"/>
    </font>
    <font>
      <sz val="6"/>
      <name val="游ゴシック"/>
      <family val="3"/>
      <charset val="128"/>
      <scheme val="minor"/>
    </font>
    <font>
      <sz val="9"/>
      <name val="游ゴシック"/>
      <family val="3"/>
      <charset val="128"/>
      <scheme val="minor"/>
    </font>
    <font>
      <sz val="9"/>
      <color theme="1"/>
      <name val="游ゴシック"/>
      <family val="3"/>
      <charset val="128"/>
      <scheme val="minor"/>
    </font>
    <font>
      <sz val="5"/>
      <color theme="1"/>
      <name val="游ゴシック"/>
      <family val="3"/>
      <charset val="128"/>
      <scheme val="minor"/>
    </font>
    <font>
      <sz val="10"/>
      <color theme="1"/>
      <name val="游ゴシック"/>
      <family val="3"/>
      <charset val="128"/>
      <scheme val="minor"/>
    </font>
    <font>
      <sz val="10"/>
      <name val="游ゴシック"/>
      <family val="3"/>
      <charset val="128"/>
      <scheme val="minor"/>
    </font>
    <font>
      <sz val="10"/>
      <color theme="0" tint="-0.499984740745262"/>
      <name val="游ゴシック"/>
      <family val="3"/>
      <charset val="128"/>
      <scheme val="minor"/>
    </font>
    <font>
      <sz val="10"/>
      <color rgb="FFFF0000"/>
      <name val="游ゴシック"/>
      <family val="3"/>
      <charset val="128"/>
      <scheme val="minor"/>
    </font>
    <font>
      <u val="double"/>
      <sz val="9"/>
      <name val="游ゴシック"/>
      <family val="3"/>
      <charset val="128"/>
      <scheme val="minor"/>
    </font>
    <font>
      <u val="doubleAccounting"/>
      <sz val="9"/>
      <name val="游ゴシック"/>
      <family val="3"/>
      <charset val="128"/>
      <scheme val="minor"/>
    </font>
    <font>
      <i/>
      <sz val="9"/>
      <color theme="0" tint="-0.34998626667073579"/>
      <name val="游ゴシック"/>
      <family val="3"/>
      <charset val="128"/>
      <scheme val="minor"/>
    </font>
    <font>
      <strike/>
      <sz val="9"/>
      <color rgb="FFFF0000"/>
      <name val="游ゴシック"/>
      <family val="3"/>
      <charset val="128"/>
      <scheme val="minor"/>
    </font>
    <font>
      <b/>
      <sz val="10"/>
      <name val="游ゴシック"/>
      <family val="3"/>
      <charset val="128"/>
      <scheme val="minor"/>
    </font>
    <font>
      <u/>
      <sz val="11"/>
      <color theme="10"/>
      <name val="游ゴシック"/>
      <family val="3"/>
      <scheme val="minor"/>
    </font>
    <font>
      <b/>
      <sz val="9"/>
      <name val="游ゴシック"/>
      <family val="3"/>
      <charset val="128"/>
      <scheme val="minor"/>
    </font>
    <font>
      <sz val="16"/>
      <color rgb="FFFF0000"/>
      <name val="游ゴシック"/>
      <family val="3"/>
      <charset val="128"/>
      <scheme val="minor"/>
    </font>
    <font>
      <b/>
      <sz val="10"/>
      <color theme="1"/>
      <name val="游ゴシック"/>
      <family val="3"/>
      <charset val="128"/>
      <scheme val="minor"/>
    </font>
    <font>
      <b/>
      <sz val="10"/>
      <color rgb="FFFF0000"/>
      <name val="游ゴシック"/>
      <family val="3"/>
      <charset val="128"/>
      <scheme val="minor"/>
    </font>
    <font>
      <sz val="15"/>
      <color rgb="FFFF0000"/>
      <name val="游ゴシック"/>
      <family val="3"/>
      <charset val="128"/>
      <scheme val="minor"/>
    </font>
    <font>
      <sz val="14"/>
      <color rgb="FFFF0000"/>
      <name val="游ゴシック"/>
      <family val="3"/>
      <charset val="128"/>
      <scheme val="minor"/>
    </font>
    <font>
      <sz val="6"/>
      <name val="游ゴシック"/>
      <family val="3"/>
      <scheme val="minor"/>
    </font>
    <font>
      <sz val="18"/>
      <color rgb="FFFF0000"/>
      <name val="游ゴシック"/>
      <family val="3"/>
      <charset val="128"/>
      <scheme val="minor"/>
    </font>
    <font>
      <sz val="5"/>
      <name val="游ゴシック"/>
      <family val="3"/>
      <charset val="128"/>
      <scheme val="minor"/>
    </font>
    <font>
      <u/>
      <sz val="9"/>
      <name val="游ゴシック"/>
      <family val="3"/>
      <charset val="128"/>
      <scheme val="minor"/>
    </font>
    <font>
      <sz val="9"/>
      <name val="游ゴシック"/>
      <family val="3"/>
      <charset val="128"/>
    </font>
    <font>
      <sz val="11"/>
      <color rgb="FFFF0000"/>
      <name val="游ゴシック"/>
      <family val="3"/>
      <scheme val="minor"/>
    </font>
    <font>
      <sz val="11"/>
      <color rgb="FFFF0000"/>
      <name val="游ゴシック"/>
      <family val="3"/>
      <charset val="128"/>
      <scheme val="minor"/>
    </font>
  </fonts>
  <fills count="4">
    <fill>
      <patternFill patternType="none"/>
    </fill>
    <fill>
      <patternFill patternType="gray125"/>
    </fill>
    <fill>
      <patternFill patternType="solid">
        <fgColor theme="9" tint="0.79998168889431442"/>
        <bgColor indexed="64"/>
      </patternFill>
    </fill>
    <fill>
      <patternFill patternType="solid">
        <fgColor theme="0" tint="-0.249977111117893"/>
        <bgColor indexed="64"/>
      </patternFill>
    </fill>
  </fills>
  <borders count="9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bottom style="medium">
        <color indexed="64"/>
      </bottom>
      <diagonal/>
    </border>
    <border>
      <left/>
      <right/>
      <top/>
      <bottom style="thin">
        <color indexed="64"/>
      </bottom>
      <diagonal/>
    </border>
    <border>
      <left style="medium">
        <color indexed="64"/>
      </left>
      <right/>
      <top style="thin">
        <color indexed="64"/>
      </top>
      <bottom style="medium">
        <color indexed="64"/>
      </bottom>
      <diagonal/>
    </border>
    <border diagonalDown="1">
      <left style="medium">
        <color indexed="64"/>
      </left>
      <right/>
      <top style="medium">
        <color indexed="64"/>
      </top>
      <bottom style="thin">
        <color indexed="64"/>
      </bottom>
      <diagonal style="thin">
        <color indexed="64"/>
      </diagonal>
    </border>
    <border>
      <left style="medium">
        <color indexed="64"/>
      </left>
      <right/>
      <top style="thin">
        <color indexed="64"/>
      </top>
      <bottom style="thin">
        <color indexed="64"/>
      </bottom>
      <diagonal/>
    </border>
    <border>
      <left/>
      <right/>
      <top style="medium">
        <color indexed="64"/>
      </top>
      <bottom style="thin">
        <color indexed="64"/>
      </bottom>
      <diagonal/>
    </border>
    <border>
      <left/>
      <right/>
      <top/>
      <bottom style="medium">
        <color indexed="64"/>
      </bottom>
      <diagonal/>
    </border>
    <border>
      <left/>
      <right/>
      <top style="thin">
        <color indexed="64"/>
      </top>
      <bottom/>
      <diagonal/>
    </border>
    <border>
      <left/>
      <right/>
      <top style="thin">
        <color indexed="64"/>
      </top>
      <bottom style="medium">
        <color indexed="64"/>
      </bottom>
      <diagonal/>
    </border>
    <border diagonalDown="1">
      <left/>
      <right/>
      <top style="medium">
        <color indexed="64"/>
      </top>
      <bottom style="thin">
        <color indexed="64"/>
      </bottom>
      <diagonal style="thin">
        <color indexed="64"/>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diagonalDown="1">
      <left style="thin">
        <color indexed="64"/>
      </left>
      <right/>
      <top style="double">
        <color indexed="64"/>
      </top>
      <bottom style="medium">
        <color indexed="64"/>
      </bottom>
      <diagonal style="thin">
        <color indexed="64"/>
      </diagonal>
    </border>
    <border diagonalDown="1">
      <left/>
      <right/>
      <top style="double">
        <color indexed="64"/>
      </top>
      <bottom style="medium">
        <color indexed="64"/>
      </bottom>
      <diagonal style="thin">
        <color indexed="64"/>
      </diagonal>
    </border>
    <border diagonalDown="1">
      <left/>
      <right style="thin">
        <color indexed="64"/>
      </right>
      <top style="double">
        <color indexed="64"/>
      </top>
      <bottom style="medium">
        <color indexed="64"/>
      </bottom>
      <diagonal style="thin">
        <color indexed="64"/>
      </diagonal>
    </border>
    <border>
      <left/>
      <right style="medium">
        <color indexed="64"/>
      </right>
      <top/>
      <bottom/>
      <diagonal/>
    </border>
    <border>
      <left style="thin">
        <color indexed="64"/>
      </left>
      <right/>
      <top style="medium">
        <color indexed="64"/>
      </top>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medium">
        <color indexed="64"/>
      </right>
      <top style="double">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diagonalDown="1">
      <left style="medium">
        <color indexed="64"/>
      </left>
      <right style="thin">
        <color indexed="64"/>
      </right>
      <top style="medium">
        <color indexed="64"/>
      </top>
      <bottom style="thin">
        <color indexed="64"/>
      </bottom>
      <diagonal style="thin">
        <color indexed="64"/>
      </diagonal>
    </border>
    <border diagonalDown="1">
      <left style="thin">
        <color indexed="64"/>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right style="medium">
        <color indexed="64"/>
      </right>
      <top/>
      <bottom style="double">
        <color indexed="64"/>
      </bottom>
      <diagonal/>
    </border>
    <border>
      <left style="medium">
        <color indexed="64"/>
      </left>
      <right style="hair">
        <color indexed="64"/>
      </right>
      <top style="medium">
        <color indexed="64"/>
      </top>
      <bottom style="thin">
        <color indexed="64"/>
      </bottom>
      <diagonal/>
    </border>
    <border>
      <left style="hair">
        <color indexed="64"/>
      </left>
      <right style="hair">
        <color indexed="64"/>
      </right>
      <top style="medium">
        <color indexed="64"/>
      </top>
      <bottom style="thin">
        <color indexed="64"/>
      </bottom>
      <diagonal/>
    </border>
    <border>
      <left style="hair">
        <color indexed="64"/>
      </left>
      <right style="medium">
        <color indexed="64"/>
      </right>
      <top style="medium">
        <color indexed="64"/>
      </top>
      <bottom style="thin">
        <color indexed="64"/>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style="hair">
        <color auto="1"/>
      </top>
      <bottom style="hair">
        <color auto="1"/>
      </bottom>
      <diagonal/>
    </border>
    <border>
      <left style="thin">
        <color auto="1"/>
      </left>
      <right style="thin">
        <color auto="1"/>
      </right>
      <top style="hair">
        <color auto="1"/>
      </top>
      <bottom style="hair">
        <color auto="1"/>
      </bottom>
      <diagonal/>
    </border>
    <border>
      <left/>
      <right/>
      <top style="hair">
        <color auto="1"/>
      </top>
      <bottom style="thin">
        <color auto="1"/>
      </bottom>
      <diagonal/>
    </border>
    <border>
      <left style="thin">
        <color indexed="64"/>
      </left>
      <right/>
      <top style="thin">
        <color indexed="64"/>
      </top>
      <bottom style="hair">
        <color auto="1"/>
      </bottom>
      <diagonal/>
    </border>
    <border>
      <left/>
      <right/>
      <top style="thin">
        <color indexed="64"/>
      </top>
      <bottom style="hair">
        <color auto="1"/>
      </bottom>
      <diagonal/>
    </border>
    <border>
      <left/>
      <right style="thin">
        <color indexed="64"/>
      </right>
      <top style="thin">
        <color indexed="64"/>
      </top>
      <bottom style="hair">
        <color auto="1"/>
      </bottom>
      <diagonal/>
    </border>
    <border>
      <left/>
      <right style="hair">
        <color indexed="64"/>
      </right>
      <top style="thin">
        <color indexed="64"/>
      </top>
      <bottom/>
      <diagonal/>
    </border>
    <border>
      <left/>
      <right style="hair">
        <color indexed="64"/>
      </right>
      <top style="hair">
        <color auto="1"/>
      </top>
      <bottom style="hair">
        <color auto="1"/>
      </bottom>
      <diagonal/>
    </border>
    <border>
      <left style="medium">
        <color indexed="64"/>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style="medium">
        <color indexed="64"/>
      </right>
      <top style="thin">
        <color indexed="64"/>
      </top>
      <bottom/>
      <diagonal/>
    </border>
  </borders>
  <cellStyleXfs count="9">
    <xf numFmtId="0" fontId="0" fillId="0" borderId="0">
      <alignment vertical="center"/>
    </xf>
    <xf numFmtId="0" fontId="2" fillId="0" borderId="0"/>
    <xf numFmtId="38" fontId="4" fillId="0" borderId="0" applyFont="0" applyFill="0" applyBorder="0" applyAlignment="0" applyProtection="0">
      <alignment vertical="center"/>
    </xf>
    <xf numFmtId="6" fontId="4" fillId="0" borderId="0" applyFont="0" applyFill="0" applyBorder="0" applyAlignment="0" applyProtection="0">
      <alignment vertical="center"/>
    </xf>
    <xf numFmtId="0" fontId="5" fillId="0" borderId="0"/>
    <xf numFmtId="0" fontId="1" fillId="0" borderId="0">
      <alignment vertical="center"/>
    </xf>
    <xf numFmtId="0" fontId="6" fillId="0" borderId="0">
      <alignment vertical="center"/>
    </xf>
    <xf numFmtId="0" fontId="2" fillId="0" borderId="0">
      <alignment vertical="center"/>
    </xf>
    <xf numFmtId="0" fontId="20" fillId="0" borderId="0" applyNumberFormat="0" applyFill="0" applyBorder="0" applyAlignment="0" applyProtection="0">
      <alignment vertical="center"/>
    </xf>
  </cellStyleXfs>
  <cellXfs count="664">
    <xf numFmtId="0" fontId="0" fillId="0" borderId="0" xfId="0">
      <alignment vertical="center"/>
    </xf>
    <xf numFmtId="0" fontId="9" fillId="0" borderId="0" xfId="0" applyFont="1" applyAlignment="1">
      <alignment horizontal="center" vertical="center"/>
    </xf>
    <xf numFmtId="42" fontId="9" fillId="0" borderId="0" xfId="0" applyNumberFormat="1" applyFont="1" applyAlignment="1">
      <alignment horizontal="center" vertical="center" shrinkToFit="1"/>
    </xf>
    <xf numFmtId="0" fontId="9" fillId="0" borderId="0" xfId="0" applyFont="1" applyAlignment="1">
      <alignment horizontal="left" vertical="center" wrapText="1"/>
    </xf>
    <xf numFmtId="42" fontId="11" fillId="0" borderId="0" xfId="0" applyNumberFormat="1" applyFont="1" applyAlignment="1">
      <alignment vertical="center" shrinkToFit="1"/>
    </xf>
    <xf numFmtId="177" fontId="11" fillId="0" borderId="0" xfId="0" applyNumberFormat="1" applyFont="1" applyAlignment="1">
      <alignment vertical="center" shrinkToFit="1"/>
    </xf>
    <xf numFmtId="178" fontId="11" fillId="0" borderId="0" xfId="0" applyNumberFormat="1" applyFont="1" applyAlignment="1">
      <alignment vertical="center" shrinkToFit="1"/>
    </xf>
    <xf numFmtId="42" fontId="11" fillId="0" borderId="0" xfId="0" applyNumberFormat="1" applyFont="1" applyAlignment="1">
      <alignment horizontal="right" vertical="center" shrinkToFit="1"/>
    </xf>
    <xf numFmtId="179" fontId="11" fillId="0" borderId="0" xfId="0" applyNumberFormat="1" applyFont="1" applyAlignment="1">
      <alignment vertical="center" shrinkToFit="1"/>
    </xf>
    <xf numFmtId="0" fontId="11" fillId="0" borderId="0" xfId="0" applyFont="1" applyAlignment="1">
      <alignment horizontal="center" vertical="center" shrinkToFit="1"/>
    </xf>
    <xf numFmtId="0" fontId="8" fillId="0" borderId="0" xfId="0" applyFont="1">
      <alignment vertical="center"/>
    </xf>
    <xf numFmtId="0" fontId="8" fillId="0" borderId="32" xfId="0" applyFont="1" applyBorder="1">
      <alignment vertical="center"/>
    </xf>
    <xf numFmtId="0" fontId="8" fillId="0" borderId="20" xfId="0" applyFont="1" applyBorder="1">
      <alignment vertical="center"/>
    </xf>
    <xf numFmtId="0" fontId="8" fillId="0" borderId="31" xfId="0" applyFont="1" applyBorder="1">
      <alignment vertical="center"/>
    </xf>
    <xf numFmtId="0" fontId="9" fillId="0" borderId="10" xfId="0" applyFont="1" applyBorder="1">
      <alignment vertical="center"/>
    </xf>
    <xf numFmtId="179" fontId="8" fillId="0" borderId="29" xfId="0" applyNumberFormat="1" applyFont="1" applyBorder="1" applyAlignment="1">
      <alignment vertical="center" shrinkToFit="1"/>
    </xf>
    <xf numFmtId="179" fontId="8" fillId="0" borderId="39" xfId="0" applyNumberFormat="1" applyFont="1" applyBorder="1" applyAlignment="1">
      <alignment vertical="center" shrinkToFit="1"/>
    </xf>
    <xf numFmtId="179" fontId="8" fillId="0" borderId="29" xfId="0" applyNumberFormat="1" applyFont="1" applyBorder="1" applyAlignment="1">
      <alignment horizontal="center" vertical="center" shrinkToFit="1"/>
    </xf>
    <xf numFmtId="0" fontId="9" fillId="0" borderId="29" xfId="0" applyFont="1" applyBorder="1" applyAlignment="1">
      <alignment horizontal="center" vertical="center"/>
    </xf>
    <xf numFmtId="42" fontId="9" fillId="0" borderId="39" xfId="0" applyNumberFormat="1" applyFont="1" applyBorder="1" applyAlignment="1">
      <alignment horizontal="center" vertical="center" shrinkToFit="1"/>
    </xf>
    <xf numFmtId="42" fontId="9" fillId="0" borderId="29" xfId="0" applyNumberFormat="1" applyFont="1" applyBorder="1" applyAlignment="1">
      <alignment horizontal="center" vertical="center" shrinkToFit="1"/>
    </xf>
    <xf numFmtId="42" fontId="8" fillId="0" borderId="39" xfId="0" applyNumberFormat="1" applyFont="1" applyBorder="1" applyAlignment="1">
      <alignment horizontal="center" vertical="center" shrinkToFit="1"/>
    </xf>
    <xf numFmtId="42" fontId="8" fillId="0" borderId="0" xfId="0" applyNumberFormat="1" applyFont="1" applyAlignment="1">
      <alignment horizontal="center" vertical="center" shrinkToFit="1"/>
    </xf>
    <xf numFmtId="0" fontId="8" fillId="0" borderId="0" xfId="0" applyFont="1" applyAlignment="1">
      <alignment horizontal="center" vertical="center"/>
    </xf>
    <xf numFmtId="0" fontId="8" fillId="0" borderId="0" xfId="0" applyFont="1" applyAlignment="1">
      <alignment horizontal="center" vertical="center" shrinkToFit="1"/>
    </xf>
    <xf numFmtId="0" fontId="8" fillId="0" borderId="29" xfId="0" applyFont="1" applyBorder="1" applyAlignment="1">
      <alignment horizontal="center" vertical="center" shrinkToFit="1"/>
    </xf>
    <xf numFmtId="42" fontId="8" fillId="0" borderId="29" xfId="0" applyNumberFormat="1" applyFont="1" applyBorder="1" applyAlignment="1">
      <alignment horizontal="center" vertical="center" shrinkToFit="1"/>
    </xf>
    <xf numFmtId="0" fontId="8" fillId="0" borderId="39" xfId="0" applyFont="1" applyBorder="1">
      <alignment vertical="center"/>
    </xf>
    <xf numFmtId="0" fontId="8" fillId="0" borderId="29" xfId="0" applyFont="1" applyBorder="1">
      <alignment vertical="center"/>
    </xf>
    <xf numFmtId="0" fontId="9" fillId="0" borderId="39" xfId="0" applyFont="1" applyBorder="1" applyAlignment="1">
      <alignment horizontal="center" vertical="center" shrinkToFit="1"/>
    </xf>
    <xf numFmtId="0" fontId="9" fillId="0" borderId="0" xfId="0" applyFont="1" applyAlignment="1">
      <alignment horizontal="center" vertical="center" shrinkToFit="1"/>
    </xf>
    <xf numFmtId="0" fontId="9" fillId="0" borderId="50" xfId="0" applyFont="1" applyBorder="1" applyAlignment="1">
      <alignment horizontal="center" vertical="center" shrinkToFit="1"/>
    </xf>
    <xf numFmtId="0" fontId="9" fillId="0" borderId="0" xfId="0" applyFont="1">
      <alignment vertical="center"/>
    </xf>
    <xf numFmtId="0" fontId="9" fillId="0" borderId="29" xfId="0" applyFont="1" applyBorder="1">
      <alignment vertical="center"/>
    </xf>
    <xf numFmtId="179" fontId="8" fillId="0" borderId="39" xfId="0" applyNumberFormat="1" applyFont="1" applyBorder="1" applyAlignment="1">
      <alignment horizontal="center" vertical="center" shrinkToFit="1"/>
    </xf>
    <xf numFmtId="185" fontId="8" fillId="0" borderId="39" xfId="0" applyNumberFormat="1" applyFont="1" applyBorder="1" applyAlignment="1">
      <alignment horizontal="center" vertical="center" shrinkToFit="1"/>
    </xf>
    <xf numFmtId="185" fontId="8" fillId="0" borderId="29" xfId="0" applyNumberFormat="1" applyFont="1" applyBorder="1" applyAlignment="1">
      <alignment horizontal="center" vertical="center" shrinkToFit="1"/>
    </xf>
    <xf numFmtId="0" fontId="8" fillId="0" borderId="45" xfId="0" applyFont="1" applyBorder="1" applyAlignment="1">
      <alignment horizontal="right" vertical="center" shrinkToFit="1"/>
    </xf>
    <xf numFmtId="0" fontId="17" fillId="0" borderId="0" xfId="0" applyFont="1" applyAlignment="1">
      <alignment vertical="top" wrapText="1"/>
    </xf>
    <xf numFmtId="0" fontId="17" fillId="0" borderId="0" xfId="0" applyFont="1">
      <alignment vertical="center"/>
    </xf>
    <xf numFmtId="0" fontId="8" fillId="0" borderId="20" xfId="0" applyFont="1" applyBorder="1" applyAlignment="1">
      <alignment vertical="center" shrinkToFit="1"/>
    </xf>
    <xf numFmtId="0" fontId="8" fillId="0" borderId="10" xfId="0" applyFont="1" applyBorder="1">
      <alignment vertical="center"/>
    </xf>
    <xf numFmtId="0" fontId="8" fillId="0" borderId="13" xfId="0" applyFont="1" applyBorder="1">
      <alignment vertical="center"/>
    </xf>
    <xf numFmtId="0" fontId="8" fillId="0" borderId="19" xfId="0" applyFont="1" applyBorder="1" applyAlignment="1">
      <alignment vertical="center" shrinkToFit="1"/>
    </xf>
    <xf numFmtId="0" fontId="8" fillId="0" borderId="28" xfId="0" applyFont="1" applyBorder="1" applyAlignment="1">
      <alignment vertical="center" shrinkToFit="1"/>
    </xf>
    <xf numFmtId="185" fontId="8" fillId="0" borderId="29" xfId="0" applyNumberFormat="1" applyFont="1" applyBorder="1" applyAlignment="1">
      <alignment vertical="center" shrinkToFit="1"/>
    </xf>
    <xf numFmtId="185" fontId="8" fillId="0" borderId="39" xfId="0" applyNumberFormat="1" applyFont="1" applyBorder="1" applyAlignment="1">
      <alignment vertical="center" shrinkToFit="1"/>
    </xf>
    <xf numFmtId="0" fontId="9" fillId="0" borderId="39" xfId="0" applyFont="1" applyBorder="1" applyAlignment="1">
      <alignment vertical="center" shrinkToFit="1"/>
    </xf>
    <xf numFmtId="0" fontId="8" fillId="0" borderId="52" xfId="0" applyFont="1" applyBorder="1">
      <alignment vertical="center"/>
    </xf>
    <xf numFmtId="0" fontId="8" fillId="0" borderId="53" xfId="0" applyFont="1" applyBorder="1">
      <alignment vertical="center"/>
    </xf>
    <xf numFmtId="0" fontId="8" fillId="0" borderId="54" xfId="0" applyFont="1" applyBorder="1">
      <alignment vertical="center"/>
    </xf>
    <xf numFmtId="179" fontId="8" fillId="0" borderId="0" xfId="0" applyNumberFormat="1" applyFont="1" applyAlignment="1">
      <alignment horizontal="center" vertical="center" shrinkToFit="1"/>
    </xf>
    <xf numFmtId="0" fontId="8" fillId="0" borderId="44" xfId="0" applyFont="1" applyBorder="1" applyAlignment="1">
      <alignment horizontal="right" vertical="center" shrinkToFit="1"/>
    </xf>
    <xf numFmtId="179" fontId="8" fillId="0" borderId="32" xfId="0" applyNumberFormat="1" applyFont="1" applyBorder="1" applyAlignment="1">
      <alignment horizontal="center" vertical="center" shrinkToFit="1"/>
    </xf>
    <xf numFmtId="179" fontId="8" fillId="0" borderId="31" xfId="0" applyNumberFormat="1" applyFont="1" applyBorder="1" applyAlignment="1">
      <alignment horizontal="center" vertical="center" shrinkToFit="1"/>
    </xf>
    <xf numFmtId="179" fontId="8" fillId="0" borderId="0" xfId="0" applyNumberFormat="1" applyFont="1" applyAlignment="1">
      <alignment vertical="center" shrinkToFit="1"/>
    </xf>
    <xf numFmtId="41" fontId="8" fillId="0" borderId="0" xfId="0" applyNumberFormat="1" applyFont="1" applyAlignment="1">
      <alignment horizontal="right" vertical="center"/>
    </xf>
    <xf numFmtId="41" fontId="8" fillId="0" borderId="39" xfId="0" applyNumberFormat="1" applyFont="1" applyBorder="1">
      <alignment vertical="center"/>
    </xf>
    <xf numFmtId="41" fontId="8" fillId="0" borderId="0" xfId="0" applyNumberFormat="1" applyFont="1">
      <alignment vertical="center"/>
    </xf>
    <xf numFmtId="41" fontId="8" fillId="0" borderId="29" xfId="0" applyNumberFormat="1" applyFont="1" applyBorder="1">
      <alignment vertical="center"/>
    </xf>
    <xf numFmtId="0" fontId="21" fillId="0" borderId="0" xfId="0" applyFont="1">
      <alignment vertical="center"/>
    </xf>
    <xf numFmtId="185" fontId="8" fillId="0" borderId="0" xfId="0" applyNumberFormat="1" applyFont="1" applyAlignment="1">
      <alignment horizontal="center" vertical="center" shrinkToFit="1"/>
    </xf>
    <xf numFmtId="185" fontId="8" fillId="0" borderId="0" xfId="0" applyNumberFormat="1" applyFont="1" applyAlignment="1">
      <alignment vertical="center" shrinkToFit="1"/>
    </xf>
    <xf numFmtId="0" fontId="9" fillId="0" borderId="0" xfId="0" applyFont="1" applyAlignment="1">
      <alignment horizontal="center" vertical="center" wrapText="1" shrinkToFit="1"/>
    </xf>
    <xf numFmtId="41" fontId="8" fillId="0" borderId="0" xfId="0" applyNumberFormat="1" applyFont="1" applyAlignment="1">
      <alignment horizontal="center" vertical="center" shrinkToFit="1"/>
    </xf>
    <xf numFmtId="41" fontId="9" fillId="0" borderId="39" xfId="0" applyNumberFormat="1" applyFont="1" applyBorder="1" applyAlignment="1">
      <alignment horizontal="center" vertical="center" shrinkToFit="1"/>
    </xf>
    <xf numFmtId="41" fontId="9" fillId="0" borderId="0" xfId="0" applyNumberFormat="1" applyFont="1" applyAlignment="1">
      <alignment horizontal="center" vertical="center" shrinkToFit="1"/>
    </xf>
    <xf numFmtId="41" fontId="9" fillId="0" borderId="29" xfId="0" applyNumberFormat="1" applyFont="1" applyBorder="1" applyAlignment="1">
      <alignment horizontal="center" vertical="center" shrinkToFit="1"/>
    </xf>
    <xf numFmtId="41" fontId="8" fillId="0" borderId="39" xfId="0" applyNumberFormat="1" applyFont="1" applyBorder="1" applyAlignment="1">
      <alignment horizontal="center" vertical="center" shrinkToFit="1"/>
    </xf>
    <xf numFmtId="41" fontId="8" fillId="0" borderId="29" xfId="0" applyNumberFormat="1" applyFont="1" applyBorder="1" applyAlignment="1">
      <alignment horizontal="center" vertical="center" shrinkToFit="1"/>
    </xf>
    <xf numFmtId="41" fontId="9" fillId="0" borderId="39" xfId="0" applyNumberFormat="1" applyFont="1" applyBorder="1" applyAlignment="1">
      <alignment vertical="center" shrinkToFit="1"/>
    </xf>
    <xf numFmtId="41" fontId="9" fillId="0" borderId="0" xfId="0" applyNumberFormat="1" applyFont="1" applyAlignment="1">
      <alignment vertical="center" shrinkToFit="1"/>
    </xf>
    <xf numFmtId="41" fontId="9" fillId="0" borderId="29" xfId="0" applyNumberFormat="1" applyFont="1" applyBorder="1" applyAlignment="1">
      <alignment vertical="center" shrinkToFit="1"/>
    </xf>
    <xf numFmtId="41" fontId="8" fillId="0" borderId="39" xfId="0" applyNumberFormat="1" applyFont="1" applyBorder="1" applyAlignment="1">
      <alignment vertical="center" shrinkToFit="1"/>
    </xf>
    <xf numFmtId="41" fontId="8" fillId="0" borderId="0" xfId="0" applyNumberFormat="1" applyFont="1" applyAlignment="1">
      <alignment vertical="center" shrinkToFit="1"/>
    </xf>
    <xf numFmtId="41" fontId="8" fillId="0" borderId="29" xfId="0" applyNumberFormat="1" applyFont="1" applyBorder="1" applyAlignment="1">
      <alignment vertical="center" shrinkToFit="1"/>
    </xf>
    <xf numFmtId="41" fontId="8" fillId="0" borderId="39" xfId="0" applyNumberFormat="1" applyFont="1" applyBorder="1" applyAlignment="1">
      <alignment horizontal="center" vertical="center"/>
    </xf>
    <xf numFmtId="41" fontId="8" fillId="0" borderId="0" xfId="0" applyNumberFormat="1" applyFont="1" applyAlignment="1">
      <alignment horizontal="center" vertical="center"/>
    </xf>
    <xf numFmtId="41" fontId="8" fillId="0" borderId="29" xfId="0" applyNumberFormat="1" applyFont="1" applyBorder="1" applyAlignment="1">
      <alignment horizontal="center" vertical="center"/>
    </xf>
    <xf numFmtId="41" fontId="8" fillId="0" borderId="50" xfId="0" applyNumberFormat="1" applyFont="1" applyBorder="1" applyAlignment="1">
      <alignment horizontal="right" vertical="center"/>
    </xf>
    <xf numFmtId="0" fontId="8" fillId="0" borderId="46" xfId="0" applyFont="1" applyBorder="1" applyAlignment="1">
      <alignment horizontal="right" vertical="center" shrinkToFit="1"/>
    </xf>
    <xf numFmtId="179" fontId="8" fillId="0" borderId="20" xfId="0" applyNumberFormat="1" applyFont="1" applyBorder="1" applyAlignment="1">
      <alignment horizontal="center" vertical="center" shrinkToFit="1"/>
    </xf>
    <xf numFmtId="0" fontId="9" fillId="0" borderId="0" xfId="0" applyFont="1" applyAlignment="1">
      <alignment vertical="center" shrinkToFit="1"/>
    </xf>
    <xf numFmtId="0" fontId="12" fillId="0" borderId="0" xfId="0" applyFont="1" applyAlignment="1">
      <alignment horizontal="center" vertical="center" shrinkToFit="1"/>
    </xf>
    <xf numFmtId="0" fontId="11" fillId="0" borderId="0" xfId="0" applyFont="1" applyAlignment="1">
      <alignment vertical="center" shrinkToFit="1"/>
    </xf>
    <xf numFmtId="0" fontId="11" fillId="0" borderId="0" xfId="0" applyFont="1" applyAlignment="1">
      <alignment horizontal="left" vertical="center" shrinkToFit="1"/>
    </xf>
    <xf numFmtId="0" fontId="12" fillId="0" borderId="0" xfId="0" applyFont="1" applyAlignment="1">
      <alignment vertical="center" shrinkToFit="1"/>
    </xf>
    <xf numFmtId="0" fontId="13" fillId="0" borderId="0" xfId="0" applyFont="1" applyAlignment="1">
      <alignment vertical="center" shrinkToFit="1"/>
    </xf>
    <xf numFmtId="0" fontId="14" fillId="0" borderId="0" xfId="0" applyFont="1" applyAlignment="1">
      <alignment vertical="center" wrapText="1" shrinkToFit="1"/>
    </xf>
    <xf numFmtId="0" fontId="14" fillId="0" borderId="0" xfId="0" applyFont="1" applyAlignment="1">
      <alignment vertical="center" shrinkToFit="1"/>
    </xf>
    <xf numFmtId="41" fontId="8" fillId="0" borderId="0" xfId="0" applyNumberFormat="1" applyFont="1" applyAlignment="1">
      <alignment horizontal="left" vertical="center"/>
    </xf>
    <xf numFmtId="41" fontId="8" fillId="0" borderId="10" xfId="0" applyNumberFormat="1" applyFont="1" applyBorder="1" applyAlignment="1">
      <alignment horizontal="left" vertical="center"/>
    </xf>
    <xf numFmtId="41" fontId="8" fillId="0" borderId="29" xfId="0" applyNumberFormat="1" applyFont="1" applyBorder="1" applyAlignment="1">
      <alignment horizontal="left" vertical="center"/>
    </xf>
    <xf numFmtId="41" fontId="8" fillId="0" borderId="10" xfId="0" applyNumberFormat="1" applyFont="1" applyBorder="1">
      <alignment vertical="center"/>
    </xf>
    <xf numFmtId="41" fontId="8" fillId="0" borderId="50" xfId="0" applyNumberFormat="1" applyFont="1" applyBorder="1">
      <alignment vertical="center"/>
    </xf>
    <xf numFmtId="0" fontId="8" fillId="0" borderId="0" xfId="0" applyFont="1" applyAlignment="1">
      <alignment vertical="center" shrinkToFit="1"/>
    </xf>
    <xf numFmtId="0" fontId="18" fillId="0" borderId="20" xfId="0" applyFont="1" applyBorder="1" applyAlignment="1">
      <alignment vertical="center" shrinkToFit="1"/>
    </xf>
    <xf numFmtId="0" fontId="8" fillId="0" borderId="50" xfId="0" applyFont="1" applyBorder="1">
      <alignment vertical="center"/>
    </xf>
    <xf numFmtId="0" fontId="18" fillId="0" borderId="12" xfId="0" applyFont="1" applyBorder="1" applyAlignment="1">
      <alignment vertical="center" shrinkToFit="1"/>
    </xf>
    <xf numFmtId="0" fontId="24" fillId="0" borderId="0" xfId="0" applyFont="1" applyAlignment="1">
      <alignment vertical="center" wrapText="1" shrinkToFit="1"/>
    </xf>
    <xf numFmtId="0" fontId="24" fillId="0" borderId="0" xfId="0" applyFont="1" applyAlignment="1">
      <alignment vertical="center" shrinkToFit="1"/>
    </xf>
    <xf numFmtId="186" fontId="8" fillId="0" borderId="39" xfId="0" applyNumberFormat="1" applyFont="1" applyBorder="1" applyAlignment="1">
      <alignment horizontal="center" vertical="center" shrinkToFit="1"/>
    </xf>
    <xf numFmtId="186" fontId="8" fillId="0" borderId="29" xfId="0" applyNumberFormat="1" applyFont="1" applyBorder="1" applyAlignment="1">
      <alignment horizontal="center" vertical="center" shrinkToFit="1"/>
    </xf>
    <xf numFmtId="186" fontId="8" fillId="0" borderId="39" xfId="0" applyNumberFormat="1" applyFont="1" applyBorder="1" applyAlignment="1">
      <alignment vertical="center" shrinkToFit="1"/>
    </xf>
    <xf numFmtId="186" fontId="8" fillId="0" borderId="29" xfId="0" applyNumberFormat="1" applyFont="1" applyBorder="1" applyAlignment="1">
      <alignment vertical="center" shrinkToFit="1"/>
    </xf>
    <xf numFmtId="186" fontId="8" fillId="0" borderId="31" xfId="0" applyNumberFormat="1" applyFont="1" applyBorder="1" applyAlignment="1">
      <alignment horizontal="center" vertical="center" shrinkToFit="1"/>
    </xf>
    <xf numFmtId="186" fontId="8" fillId="0" borderId="32" xfId="0" applyNumberFormat="1" applyFont="1" applyBorder="1" applyAlignment="1">
      <alignment horizontal="center" vertical="center" shrinkToFit="1"/>
    </xf>
    <xf numFmtId="0" fontId="9" fillId="0" borderId="29" xfId="0" applyFont="1" applyBorder="1" applyAlignment="1">
      <alignment vertical="center" shrinkToFit="1"/>
    </xf>
    <xf numFmtId="41" fontId="8" fillId="0" borderId="0" xfId="3" applyNumberFormat="1" applyFont="1" applyFill="1" applyBorder="1" applyAlignment="1">
      <alignment vertical="center" shrinkToFit="1"/>
    </xf>
    <xf numFmtId="41" fontId="8" fillId="0" borderId="29" xfId="3" applyNumberFormat="1" applyFont="1" applyFill="1" applyBorder="1" applyAlignment="1">
      <alignment vertical="center" shrinkToFit="1"/>
    </xf>
    <xf numFmtId="186" fontId="8" fillId="0" borderId="0" xfId="0" applyNumberFormat="1" applyFont="1" applyAlignment="1">
      <alignment vertical="center" shrinkToFit="1"/>
    </xf>
    <xf numFmtId="0" fontId="9" fillId="0" borderId="52" xfId="0" applyFont="1" applyBorder="1" applyAlignment="1">
      <alignment vertical="center" shrinkToFit="1"/>
    </xf>
    <xf numFmtId="0" fontId="9" fillId="0" borderId="53" xfId="0" applyFont="1" applyBorder="1" applyAlignment="1">
      <alignment vertical="center" shrinkToFit="1"/>
    </xf>
    <xf numFmtId="0" fontId="9" fillId="0" borderId="79" xfId="0" applyFont="1" applyBorder="1" applyAlignment="1">
      <alignment vertical="center" shrinkToFit="1"/>
    </xf>
    <xf numFmtId="0" fontId="11" fillId="0" borderId="10" xfId="0" applyFont="1" applyBorder="1" applyAlignment="1">
      <alignment horizontal="center" vertical="center" shrinkToFit="1"/>
    </xf>
    <xf numFmtId="0" fontId="22" fillId="0" borderId="0" xfId="0" applyFont="1" applyAlignment="1">
      <alignment horizontal="left" vertical="center" shrinkToFit="1"/>
    </xf>
    <xf numFmtId="0" fontId="25" fillId="0" borderId="0" xfId="0" applyFont="1" applyAlignment="1">
      <alignment horizontal="left" vertical="center" wrapText="1" shrinkToFit="1"/>
    </xf>
    <xf numFmtId="0" fontId="11" fillId="0" borderId="14" xfId="0" applyFont="1" applyBorder="1" applyAlignment="1">
      <alignment horizontal="left" vertical="center" shrinkToFit="1"/>
    </xf>
    <xf numFmtId="0" fontId="11" fillId="0" borderId="30" xfId="0" applyFont="1" applyBorder="1" applyAlignment="1">
      <alignment horizontal="left" vertical="center" shrinkToFit="1"/>
    </xf>
    <xf numFmtId="0" fontId="11" fillId="0" borderId="0" xfId="0" applyFont="1" applyAlignment="1">
      <alignment horizontal="right" vertical="center" shrinkToFit="1"/>
    </xf>
    <xf numFmtId="0" fontId="11" fillId="0" borderId="0" xfId="0" applyFont="1" applyAlignment="1" applyProtection="1">
      <alignment horizontal="center" vertical="center" shrinkToFit="1"/>
      <protection locked="0"/>
    </xf>
    <xf numFmtId="0" fontId="11" fillId="0" borderId="0" xfId="0" applyFont="1" applyAlignment="1" applyProtection="1">
      <alignment horizontal="right" vertical="center" shrinkToFit="1"/>
      <protection locked="0"/>
    </xf>
    <xf numFmtId="41" fontId="11" fillId="0" borderId="10" xfId="0" applyNumberFormat="1" applyFont="1" applyBorder="1" applyAlignment="1">
      <alignment horizontal="center" vertical="center" shrinkToFit="1"/>
    </xf>
    <xf numFmtId="41" fontId="11" fillId="0" borderId="0" xfId="0" applyNumberFormat="1" applyFont="1" applyAlignment="1">
      <alignment horizontal="center" vertical="center" shrinkToFit="1"/>
    </xf>
    <xf numFmtId="41" fontId="23" fillId="0" borderId="0" xfId="0" applyNumberFormat="1" applyFont="1" applyAlignment="1">
      <alignment horizontal="center" vertical="center" shrinkToFit="1"/>
    </xf>
    <xf numFmtId="0" fontId="26" fillId="0" borderId="0" xfId="0" applyFont="1" applyAlignment="1">
      <alignment horizontal="left" vertical="center" wrapText="1" shrinkToFit="1"/>
    </xf>
    <xf numFmtId="0" fontId="11" fillId="0" borderId="39" xfId="0" applyFont="1" applyBorder="1" applyAlignment="1">
      <alignment horizontal="center" vertical="center" shrinkToFit="1"/>
    </xf>
    <xf numFmtId="0" fontId="11" fillId="0" borderId="39" xfId="0" applyFont="1" applyBorder="1" applyAlignment="1" applyProtection="1">
      <alignment horizontal="center" vertical="center" shrinkToFit="1"/>
      <protection locked="0"/>
    </xf>
    <xf numFmtId="0" fontId="23" fillId="0" borderId="0" xfId="0" applyFont="1" applyAlignment="1">
      <alignment horizontal="left" vertical="center" shrinkToFit="1"/>
    </xf>
    <xf numFmtId="0" fontId="12" fillId="0" borderId="39" xfId="0" applyFont="1" applyBorder="1" applyAlignment="1">
      <alignment horizontal="center" vertical="center" shrinkToFit="1"/>
    </xf>
    <xf numFmtId="0" fontId="11" fillId="0" borderId="39" xfId="0" applyFont="1" applyBorder="1" applyAlignment="1" applyProtection="1">
      <alignment horizontal="left" vertical="center" shrinkToFit="1"/>
      <protection locked="0"/>
    </xf>
    <xf numFmtId="0" fontId="11" fillId="0" borderId="0" xfId="0" applyFont="1" applyAlignment="1" applyProtection="1">
      <alignment horizontal="left" vertical="center" shrinkToFit="1"/>
      <protection locked="0"/>
    </xf>
    <xf numFmtId="49" fontId="11" fillId="0" borderId="0" xfId="0" applyNumberFormat="1" applyFont="1" applyAlignment="1" applyProtection="1">
      <alignment horizontal="center" vertical="center" shrinkToFit="1"/>
      <protection locked="0"/>
    </xf>
    <xf numFmtId="58" fontId="11" fillId="0" borderId="39" xfId="0" applyNumberFormat="1" applyFont="1" applyBorder="1" applyAlignment="1" applyProtection="1">
      <alignment horizontal="center" vertical="center" shrinkToFit="1"/>
      <protection locked="0"/>
    </xf>
    <xf numFmtId="0" fontId="28" fillId="0" borderId="0" xfId="0" applyFont="1" applyAlignment="1">
      <alignment horizontal="left" vertical="center" shrinkToFit="1"/>
    </xf>
    <xf numFmtId="49" fontId="11" fillId="0" borderId="0" xfId="0" applyNumberFormat="1" applyFont="1" applyAlignment="1">
      <alignment horizontal="center" vertical="center" shrinkToFit="1"/>
    </xf>
    <xf numFmtId="0" fontId="11" fillId="0" borderId="87" xfId="0" applyFont="1" applyBorder="1" applyAlignment="1" applyProtection="1">
      <alignment horizontal="left" vertical="center" shrinkToFit="1"/>
      <protection locked="0"/>
    </xf>
    <xf numFmtId="183" fontId="11" fillId="0" borderId="87" xfId="0" applyNumberFormat="1" applyFont="1" applyBorder="1" applyAlignment="1" applyProtection="1">
      <alignment horizontal="center" vertical="center" shrinkToFit="1"/>
      <protection locked="0"/>
    </xf>
    <xf numFmtId="0" fontId="11" fillId="0" borderId="87" xfId="0" applyFont="1" applyBorder="1" applyAlignment="1" applyProtection="1">
      <alignment horizontal="center" vertical="center" shrinkToFit="1"/>
      <protection locked="0"/>
    </xf>
    <xf numFmtId="187" fontId="9" fillId="0" borderId="10" xfId="0" applyNumberFormat="1" applyFont="1" applyBorder="1">
      <alignment vertical="center"/>
    </xf>
    <xf numFmtId="41" fontId="11" fillId="0" borderId="0" xfId="0" applyNumberFormat="1" applyFont="1" applyAlignment="1" applyProtection="1">
      <alignment horizontal="right" vertical="center" shrinkToFit="1"/>
      <protection locked="0"/>
    </xf>
    <xf numFmtId="177" fontId="11" fillId="0" borderId="0" xfId="0" applyNumberFormat="1" applyFont="1" applyAlignment="1" applyProtection="1">
      <alignment horizontal="center" vertical="center" shrinkToFit="1"/>
      <protection locked="0"/>
    </xf>
    <xf numFmtId="42" fontId="11" fillId="0" borderId="0" xfId="0" applyNumberFormat="1" applyFont="1" applyAlignment="1" applyProtection="1">
      <alignment vertical="center" shrinkToFit="1"/>
      <protection locked="0"/>
    </xf>
    <xf numFmtId="41" fontId="11" fillId="0" borderId="0" xfId="0" applyNumberFormat="1" applyFont="1" applyAlignment="1" applyProtection="1">
      <alignment horizontal="center" vertical="center" shrinkToFit="1"/>
      <protection locked="0"/>
    </xf>
    <xf numFmtId="41" fontId="11" fillId="0" borderId="0" xfId="3" applyNumberFormat="1" applyFont="1" applyFill="1" applyBorder="1" applyAlignment="1" applyProtection="1">
      <alignment horizontal="center" vertical="center" shrinkToFit="1"/>
      <protection locked="0"/>
    </xf>
    <xf numFmtId="0" fontId="11" fillId="0" borderId="20" xfId="0" applyFont="1" applyBorder="1" applyAlignment="1" applyProtection="1">
      <alignment horizontal="left" vertical="center" shrinkToFit="1"/>
      <protection locked="0"/>
    </xf>
    <xf numFmtId="41" fontId="23" fillId="0" borderId="0" xfId="0" applyNumberFormat="1" applyFont="1" applyAlignment="1">
      <alignment horizontal="right" vertical="center" shrinkToFit="1"/>
    </xf>
    <xf numFmtId="41" fontId="11" fillId="0" borderId="0" xfId="0" applyNumberFormat="1" applyFont="1" applyAlignment="1">
      <alignment horizontal="right" vertical="center" shrinkToFit="1"/>
    </xf>
    <xf numFmtId="0" fontId="8" fillId="0" borderId="0" xfId="0" applyFont="1" applyAlignment="1">
      <alignment horizontal="right" vertical="center"/>
    </xf>
    <xf numFmtId="0" fontId="8" fillId="0" borderId="0" xfId="0" applyFont="1" applyAlignment="1">
      <alignment horizontal="right" vertical="center" shrinkToFit="1"/>
    </xf>
    <xf numFmtId="38" fontId="8" fillId="0" borderId="0" xfId="2" applyFont="1" applyFill="1" applyAlignment="1">
      <alignment horizontal="right" vertical="center"/>
    </xf>
    <xf numFmtId="0" fontId="8" fillId="0" borderId="0" xfId="0" applyFont="1" applyAlignment="1">
      <alignment vertical="center" wrapText="1" shrinkToFit="1"/>
    </xf>
    <xf numFmtId="0" fontId="8" fillId="0" borderId="0" xfId="0" applyFont="1" applyAlignment="1">
      <alignment vertical="top" wrapText="1" shrinkToFit="1"/>
    </xf>
    <xf numFmtId="38" fontId="8" fillId="0" borderId="0" xfId="2" applyFont="1" applyFill="1" applyAlignment="1">
      <alignment vertical="center"/>
    </xf>
    <xf numFmtId="183" fontId="8" fillId="0" borderId="0" xfId="0" applyNumberFormat="1" applyFont="1">
      <alignment vertical="center"/>
    </xf>
    <xf numFmtId="183" fontId="8" fillId="0" borderId="0" xfId="0" applyNumberFormat="1" applyFont="1" applyAlignment="1">
      <alignment horizontal="center" vertical="center" shrinkToFit="1"/>
    </xf>
    <xf numFmtId="190" fontId="8" fillId="0" borderId="0" xfId="0" applyNumberFormat="1" applyFont="1">
      <alignment vertical="center"/>
    </xf>
    <xf numFmtId="0" fontId="8" fillId="0" borderId="0" xfId="0" applyFont="1" applyAlignment="1">
      <alignment horizontal="right" vertical="top"/>
    </xf>
    <xf numFmtId="0" fontId="8" fillId="0" borderId="0" xfId="0" applyFont="1" applyAlignment="1">
      <alignment vertical="top"/>
    </xf>
    <xf numFmtId="0" fontId="9" fillId="0" borderId="17" xfId="0" applyFont="1" applyBorder="1" applyAlignment="1">
      <alignment horizontal="left" vertical="center" wrapText="1"/>
    </xf>
    <xf numFmtId="0" fontId="9" fillId="0" borderId="15" xfId="0" applyFont="1" applyBorder="1" applyAlignment="1">
      <alignment horizontal="left" vertical="center" wrapText="1"/>
    </xf>
    <xf numFmtId="186" fontId="8" fillId="0" borderId="0" xfId="0" applyNumberFormat="1" applyFont="1" applyAlignment="1">
      <alignment horizontal="center" vertical="center" shrinkToFit="1"/>
    </xf>
    <xf numFmtId="0" fontId="9" fillId="0" borderId="17" xfId="0" applyFont="1" applyBorder="1">
      <alignment vertical="center"/>
    </xf>
    <xf numFmtId="0" fontId="9" fillId="0" borderId="15" xfId="0" applyFont="1" applyBorder="1">
      <alignment vertical="center"/>
    </xf>
    <xf numFmtId="0" fontId="9" fillId="0" borderId="0" xfId="0" applyFont="1" applyAlignment="1">
      <alignment horizontal="left" vertical="center" wrapText="1" shrinkToFit="1"/>
    </xf>
    <xf numFmtId="190" fontId="8" fillId="0" borderId="0" xfId="0" applyNumberFormat="1" applyFont="1" applyAlignment="1">
      <alignment horizontal="left" vertical="center"/>
    </xf>
    <xf numFmtId="0" fontId="8" fillId="0" borderId="0" xfId="0" applyFont="1" applyAlignment="1">
      <alignment horizontal="left" vertical="center" wrapText="1" shrinkToFit="1"/>
    </xf>
    <xf numFmtId="0" fontId="29" fillId="0" borderId="0" xfId="0" applyFont="1" applyAlignment="1">
      <alignment horizontal="center" vertical="center" wrapText="1" shrinkToFit="1"/>
    </xf>
    <xf numFmtId="0" fontId="8" fillId="0" borderId="0" xfId="0" applyFont="1" applyAlignment="1">
      <alignment horizontal="left" vertical="top" shrinkToFit="1"/>
    </xf>
    <xf numFmtId="0" fontId="8" fillId="0" borderId="0" xfId="0" applyFont="1" applyAlignment="1">
      <alignment horizontal="justify" vertical="top" wrapText="1"/>
    </xf>
    <xf numFmtId="0" fontId="0" fillId="0" borderId="0" xfId="0" applyAlignment="1">
      <alignment vertical="center" wrapText="1"/>
    </xf>
    <xf numFmtId="42" fontId="9" fillId="0" borderId="2" xfId="0" applyNumberFormat="1" applyFont="1" applyBorder="1">
      <alignment vertical="center"/>
    </xf>
    <xf numFmtId="42" fontId="9" fillId="0" borderId="2" xfId="0" applyNumberFormat="1" applyFont="1" applyBorder="1" applyAlignment="1">
      <alignment horizontal="center" vertical="center"/>
    </xf>
    <xf numFmtId="0" fontId="26" fillId="0" borderId="0" xfId="0" applyFont="1" applyAlignment="1">
      <alignment vertical="center" wrapText="1" shrinkToFit="1"/>
    </xf>
    <xf numFmtId="0" fontId="9" fillId="0" borderId="68" xfId="0" applyFont="1" applyBorder="1" applyAlignment="1">
      <alignment horizontal="left" vertical="center" shrinkToFit="1"/>
    </xf>
    <xf numFmtId="0" fontId="9" fillId="0" borderId="69" xfId="0" applyFont="1" applyBorder="1" applyAlignment="1">
      <alignment horizontal="left" vertical="center" shrinkToFit="1"/>
    </xf>
    <xf numFmtId="0" fontId="9" fillId="0" borderId="0" xfId="0" applyFont="1" applyAlignment="1">
      <alignment horizontal="left" vertical="center" shrinkToFit="1"/>
    </xf>
    <xf numFmtId="0" fontId="9" fillId="0" borderId="29" xfId="0" applyFont="1" applyBorder="1" applyAlignment="1">
      <alignment horizontal="left" vertical="center" shrinkToFit="1"/>
    </xf>
    <xf numFmtId="41" fontId="9" fillId="0" borderId="39" xfId="0" applyNumberFormat="1" applyFont="1" applyBorder="1" applyAlignment="1">
      <alignment horizontal="center" vertical="center" shrinkToFit="1"/>
    </xf>
    <xf numFmtId="41" fontId="9" fillId="0" borderId="0" xfId="0" applyNumberFormat="1" applyFont="1" applyAlignment="1">
      <alignment horizontal="center" vertical="center" shrinkToFit="1"/>
    </xf>
    <xf numFmtId="41" fontId="9" fillId="0" borderId="29" xfId="0" applyNumberFormat="1" applyFont="1" applyBorder="1" applyAlignment="1">
      <alignment horizontal="center" vertical="center" shrinkToFit="1"/>
    </xf>
    <xf numFmtId="41" fontId="8" fillId="0" borderId="39" xfId="0" applyNumberFormat="1" applyFont="1" applyBorder="1" applyAlignment="1">
      <alignment horizontal="center" vertical="center" shrinkToFit="1"/>
    </xf>
    <xf numFmtId="41" fontId="8" fillId="0" borderId="0" xfId="0" applyNumberFormat="1" applyFont="1" applyAlignment="1">
      <alignment horizontal="center" vertical="center" shrinkToFit="1"/>
    </xf>
    <xf numFmtId="41" fontId="8" fillId="0" borderId="0" xfId="3" applyNumberFormat="1" applyFont="1" applyFill="1" applyBorder="1" applyAlignment="1">
      <alignment horizontal="center" vertical="center" shrinkToFit="1"/>
    </xf>
    <xf numFmtId="41" fontId="8" fillId="0" borderId="29" xfId="3" applyNumberFormat="1" applyFont="1" applyFill="1" applyBorder="1" applyAlignment="1">
      <alignment horizontal="center" vertical="center" shrinkToFit="1"/>
    </xf>
    <xf numFmtId="41" fontId="8" fillId="0" borderId="29" xfId="0" applyNumberFormat="1" applyFont="1" applyBorder="1" applyAlignment="1">
      <alignment horizontal="center" vertical="center" shrinkToFit="1"/>
    </xf>
    <xf numFmtId="41" fontId="8" fillId="0" borderId="39" xfId="0" applyNumberFormat="1" applyFont="1" applyBorder="1" applyAlignment="1">
      <alignment horizontal="center" vertical="center"/>
    </xf>
    <xf numFmtId="41" fontId="8" fillId="0" borderId="0" xfId="0" applyNumberFormat="1" applyFont="1" applyAlignment="1">
      <alignment horizontal="center" vertical="center"/>
    </xf>
    <xf numFmtId="41" fontId="8" fillId="0" borderId="29" xfId="0" applyNumberFormat="1" applyFont="1" applyBorder="1" applyAlignment="1">
      <alignment horizontal="center" vertical="center"/>
    </xf>
    <xf numFmtId="186" fontId="8" fillId="0" borderId="39" xfId="0" applyNumberFormat="1" applyFont="1" applyBorder="1" applyAlignment="1">
      <alignment horizontal="center" vertical="center" shrinkToFit="1"/>
    </xf>
    <xf numFmtId="186" fontId="8" fillId="0" borderId="0" xfId="0" applyNumberFormat="1" applyFont="1" applyAlignment="1">
      <alignment horizontal="center" vertical="center" shrinkToFit="1"/>
    </xf>
    <xf numFmtId="186" fontId="8" fillId="0" borderId="29" xfId="0" applyNumberFormat="1" applyFont="1" applyBorder="1" applyAlignment="1">
      <alignment horizontal="center" vertical="center" shrinkToFit="1"/>
    </xf>
    <xf numFmtId="0" fontId="8" fillId="0" borderId="13" xfId="0" applyFont="1" applyBorder="1" applyAlignment="1">
      <alignment horizontal="center" vertical="center"/>
    </xf>
    <xf numFmtId="0" fontId="8" fillId="0" borderId="19" xfId="0" applyFont="1" applyBorder="1" applyAlignment="1">
      <alignment horizontal="center" vertical="center"/>
    </xf>
    <xf numFmtId="0" fontId="8" fillId="0" borderId="62" xfId="0" applyFont="1" applyBorder="1" applyAlignment="1" applyProtection="1">
      <alignment horizontal="center" vertical="center" shrinkToFit="1"/>
      <protection locked="0"/>
    </xf>
    <xf numFmtId="0" fontId="8" fillId="0" borderId="63" xfId="0" applyFont="1" applyBorder="1" applyAlignment="1" applyProtection="1">
      <alignment horizontal="center" vertical="center" shrinkToFit="1"/>
      <protection locked="0"/>
    </xf>
    <xf numFmtId="0" fontId="8" fillId="0" borderId="64" xfId="0" applyFont="1" applyBorder="1" applyAlignment="1" applyProtection="1">
      <alignment horizontal="center" vertical="center" shrinkToFit="1"/>
      <protection locked="0"/>
    </xf>
    <xf numFmtId="0" fontId="8" fillId="0" borderId="17" xfId="0" applyFont="1" applyBorder="1" applyAlignment="1">
      <alignment horizontal="center" vertical="center"/>
    </xf>
    <xf numFmtId="0" fontId="8" fillId="0" borderId="5" xfId="0" applyFont="1" applyBorder="1" applyAlignment="1">
      <alignment horizontal="center" vertical="center"/>
    </xf>
    <xf numFmtId="0" fontId="8" fillId="0" borderId="4" xfId="0" applyFont="1" applyBorder="1" applyAlignment="1" applyProtection="1">
      <alignment horizontal="center" vertical="center" shrinkToFit="1"/>
      <protection locked="0"/>
    </xf>
    <xf numFmtId="0" fontId="8" fillId="0" borderId="2" xfId="0" applyFont="1" applyBorder="1" applyAlignment="1" applyProtection="1">
      <alignment horizontal="center" vertical="center" shrinkToFit="1"/>
      <protection locked="0"/>
    </xf>
    <xf numFmtId="0" fontId="8" fillId="0" borderId="56" xfId="0" applyFont="1" applyBorder="1" applyAlignment="1" applyProtection="1">
      <alignment horizontal="center" vertical="center" shrinkToFit="1"/>
      <protection locked="0"/>
    </xf>
    <xf numFmtId="0" fontId="8" fillId="0" borderId="28" xfId="0" applyFont="1" applyBorder="1" applyAlignment="1">
      <alignment horizontal="center" vertical="center"/>
    </xf>
    <xf numFmtId="0" fontId="8" fillId="0" borderId="19" xfId="0" applyFont="1" applyBorder="1" applyAlignment="1">
      <alignment horizontal="left" vertical="center"/>
    </xf>
    <xf numFmtId="0" fontId="8" fillId="0" borderId="28" xfId="0" applyFont="1" applyBorder="1" applyAlignment="1">
      <alignment horizontal="left" vertical="center"/>
    </xf>
    <xf numFmtId="0" fontId="8" fillId="0" borderId="16" xfId="0" applyFont="1" applyBorder="1" applyAlignment="1">
      <alignment horizontal="center" vertical="center"/>
    </xf>
    <xf numFmtId="0" fontId="8" fillId="0" borderId="22" xfId="0" applyFont="1" applyBorder="1" applyAlignment="1">
      <alignment horizontal="center" vertical="center"/>
    </xf>
    <xf numFmtId="0" fontId="8" fillId="0" borderId="36" xfId="0" applyFont="1" applyBorder="1" applyAlignment="1">
      <alignment horizontal="center" vertical="center"/>
    </xf>
    <xf numFmtId="0" fontId="8" fillId="0" borderId="37" xfId="0" applyFont="1" applyBorder="1" applyAlignment="1">
      <alignment horizontal="center" vertical="center"/>
    </xf>
    <xf numFmtId="0" fontId="8" fillId="0" borderId="60" xfId="0" applyFont="1" applyBorder="1" applyAlignment="1">
      <alignment horizontal="center" vertical="center"/>
    </xf>
    <xf numFmtId="0" fontId="8" fillId="0" borderId="67" xfId="0" applyFont="1" applyBorder="1" applyAlignment="1">
      <alignment horizontal="center" vertical="center"/>
    </xf>
    <xf numFmtId="0" fontId="8" fillId="0" borderId="51" xfId="0" applyFont="1" applyBorder="1" applyAlignment="1">
      <alignment horizontal="center" vertical="center"/>
    </xf>
    <xf numFmtId="0" fontId="8" fillId="0" borderId="40" xfId="0" applyFont="1" applyBorder="1" applyAlignment="1">
      <alignment horizontal="center" vertical="center"/>
    </xf>
    <xf numFmtId="41" fontId="8" fillId="0" borderId="13" xfId="0" applyNumberFormat="1" applyFont="1" applyBorder="1" applyAlignment="1">
      <alignment horizontal="center" vertical="center"/>
    </xf>
    <xf numFmtId="41" fontId="8" fillId="0" borderId="19" xfId="0" applyNumberFormat="1" applyFont="1" applyBorder="1" applyAlignment="1">
      <alignment horizontal="center" vertical="center"/>
    </xf>
    <xf numFmtId="41" fontId="8" fillId="0" borderId="24" xfId="0" applyNumberFormat="1" applyFont="1" applyBorder="1" applyAlignment="1">
      <alignment horizontal="center" vertical="center"/>
    </xf>
    <xf numFmtId="41" fontId="8" fillId="0" borderId="19" xfId="0" applyNumberFormat="1" applyFont="1" applyBorder="1" applyAlignment="1">
      <alignment horizontal="right" vertical="center"/>
    </xf>
    <xf numFmtId="41" fontId="8" fillId="0" borderId="28" xfId="0" applyNumberFormat="1" applyFont="1" applyBorder="1" applyAlignment="1">
      <alignment horizontal="right" vertical="center"/>
    </xf>
    <xf numFmtId="41" fontId="8" fillId="0" borderId="15" xfId="0" applyNumberFormat="1" applyFont="1" applyBorder="1" applyAlignment="1">
      <alignment horizontal="center" vertical="center"/>
    </xf>
    <xf numFmtId="41" fontId="8" fillId="0" borderId="21" xfId="0" applyNumberFormat="1" applyFont="1" applyBorder="1" applyAlignment="1">
      <alignment horizontal="center" vertical="center"/>
    </xf>
    <xf numFmtId="41" fontId="8" fillId="0" borderId="35" xfId="0" applyNumberFormat="1" applyFont="1" applyBorder="1" applyAlignment="1">
      <alignment horizontal="center" vertical="center"/>
    </xf>
    <xf numFmtId="41" fontId="8" fillId="0" borderId="34" xfId="0" applyNumberFormat="1" applyFont="1" applyBorder="1" applyAlignment="1">
      <alignment horizontal="center" vertical="center"/>
    </xf>
    <xf numFmtId="41" fontId="8" fillId="0" borderId="26" xfId="0" applyNumberFormat="1" applyFont="1" applyBorder="1" applyAlignment="1">
      <alignment horizontal="center" vertical="center"/>
    </xf>
    <xf numFmtId="180" fontId="8" fillId="0" borderId="19" xfId="0" applyNumberFormat="1" applyFont="1" applyBorder="1" applyAlignment="1">
      <alignment horizontal="right" vertical="center"/>
    </xf>
    <xf numFmtId="180" fontId="8" fillId="0" borderId="28" xfId="0" applyNumberFormat="1" applyFont="1" applyBorder="1" applyAlignment="1">
      <alignment horizontal="right" vertical="center"/>
    </xf>
    <xf numFmtId="0" fontId="8" fillId="0" borderId="9" xfId="0" applyFont="1" applyBorder="1" applyAlignment="1">
      <alignment horizontal="center" vertical="center"/>
    </xf>
    <xf numFmtId="0" fontId="8" fillId="0" borderId="18" xfId="0" applyFont="1" applyBorder="1" applyAlignment="1">
      <alignment horizontal="center" vertical="center"/>
    </xf>
    <xf numFmtId="0" fontId="8" fillId="0" borderId="25" xfId="0" applyFont="1" applyBorder="1" applyAlignment="1">
      <alignment horizontal="center" vertical="center"/>
    </xf>
    <xf numFmtId="0" fontId="8" fillId="0" borderId="18" xfId="0" applyFont="1" applyBorder="1" applyAlignment="1">
      <alignment horizontal="left" vertical="center"/>
    </xf>
    <xf numFmtId="0" fontId="8" fillId="0" borderId="25" xfId="0" applyFont="1" applyBorder="1" applyAlignment="1">
      <alignment horizontal="left" vertical="center"/>
    </xf>
    <xf numFmtId="0" fontId="8" fillId="0" borderId="8" xfId="0" applyFont="1" applyBorder="1" applyAlignment="1">
      <alignment horizontal="center" vertical="center"/>
    </xf>
    <xf numFmtId="0" fontId="8" fillId="0" borderId="27" xfId="0" applyFont="1" applyBorder="1" applyAlignment="1">
      <alignment horizontal="center" vertical="center"/>
    </xf>
    <xf numFmtId="0" fontId="8" fillId="0" borderId="17" xfId="0" applyFont="1" applyBorder="1" applyAlignment="1">
      <alignment horizontal="left" vertical="center"/>
    </xf>
    <xf numFmtId="0" fontId="8" fillId="0" borderId="5" xfId="0" applyFont="1" applyBorder="1" applyAlignment="1">
      <alignment horizontal="left" vertical="center"/>
    </xf>
    <xf numFmtId="0" fontId="8" fillId="0" borderId="8" xfId="0" applyFont="1" applyBorder="1" applyAlignment="1">
      <alignment horizontal="left" vertical="center"/>
    </xf>
    <xf numFmtId="0" fontId="8" fillId="0" borderId="1" xfId="0" applyFont="1" applyBorder="1" applyAlignment="1">
      <alignment horizontal="center" vertical="center"/>
    </xf>
    <xf numFmtId="0" fontId="8" fillId="0" borderId="12" xfId="0" applyFont="1" applyBorder="1" applyAlignment="1">
      <alignment horizontal="center" vertical="center"/>
    </xf>
    <xf numFmtId="0" fontId="8" fillId="0" borderId="20" xfId="0" applyFont="1" applyBorder="1" applyAlignment="1">
      <alignment horizontal="center" vertical="center"/>
    </xf>
    <xf numFmtId="0" fontId="8" fillId="0" borderId="41" xfId="0" applyFont="1" applyBorder="1" applyAlignment="1">
      <alignment horizontal="center" vertical="center"/>
    </xf>
    <xf numFmtId="0" fontId="8" fillId="0" borderId="10" xfId="0" applyFont="1" applyBorder="1" applyAlignment="1">
      <alignment horizontal="center" vertical="center"/>
    </xf>
    <xf numFmtId="0" fontId="8" fillId="0" borderId="0" xfId="0" applyFont="1" applyAlignment="1">
      <alignment horizontal="center" vertical="center"/>
    </xf>
    <xf numFmtId="0" fontId="8" fillId="0" borderId="50" xfId="0" applyFont="1" applyBorder="1" applyAlignment="1">
      <alignment horizontal="center" vertical="center"/>
    </xf>
    <xf numFmtId="41" fontId="8" fillId="0" borderId="10" xfId="0" applyNumberFormat="1" applyFont="1" applyBorder="1" applyAlignment="1">
      <alignment horizontal="left" vertical="center"/>
    </xf>
    <xf numFmtId="41" fontId="8" fillId="0" borderId="0" xfId="0" applyNumberFormat="1" applyFont="1" applyAlignment="1">
      <alignment horizontal="left" vertical="center"/>
    </xf>
    <xf numFmtId="41" fontId="8" fillId="0" borderId="29" xfId="0" applyNumberFormat="1" applyFont="1" applyBorder="1" applyAlignment="1">
      <alignment horizontal="left" vertical="center"/>
    </xf>
    <xf numFmtId="41" fontId="8" fillId="0" borderId="0" xfId="0" applyNumberFormat="1" applyFont="1" applyAlignment="1">
      <alignment horizontal="right" vertical="center"/>
    </xf>
    <xf numFmtId="41" fontId="8" fillId="0" borderId="50" xfId="0" applyNumberFormat="1" applyFont="1" applyBorder="1" applyAlignment="1">
      <alignment horizontal="right" vertical="center"/>
    </xf>
    <xf numFmtId="41" fontId="8" fillId="0" borderId="50" xfId="0" applyNumberFormat="1" applyFont="1" applyBorder="1" applyAlignment="1">
      <alignment horizontal="center" vertical="center"/>
    </xf>
    <xf numFmtId="41" fontId="8" fillId="0" borderId="11" xfId="0" applyNumberFormat="1" applyFont="1" applyBorder="1" applyAlignment="1">
      <alignment horizontal="left" vertical="center"/>
    </xf>
    <xf numFmtId="41" fontId="8" fillId="0" borderId="14" xfId="0" applyNumberFormat="1" applyFont="1" applyBorder="1" applyAlignment="1">
      <alignment horizontal="left" vertical="center"/>
    </xf>
    <xf numFmtId="41" fontId="8" fillId="0" borderId="30" xfId="0" applyNumberFormat="1" applyFont="1" applyBorder="1" applyAlignment="1">
      <alignment horizontal="left" vertical="center"/>
    </xf>
    <xf numFmtId="41" fontId="8" fillId="0" borderId="14" xfId="0" applyNumberFormat="1" applyFont="1" applyBorder="1" applyAlignment="1">
      <alignment horizontal="right" vertical="center"/>
    </xf>
    <xf numFmtId="41" fontId="8" fillId="0" borderId="42" xfId="0" applyNumberFormat="1" applyFont="1" applyBorder="1" applyAlignment="1">
      <alignment horizontal="right" vertical="center"/>
    </xf>
    <xf numFmtId="41" fontId="8" fillId="0" borderId="33" xfId="0" applyNumberFormat="1" applyFont="1" applyBorder="1" applyAlignment="1">
      <alignment horizontal="center" vertical="center"/>
    </xf>
    <xf numFmtId="41" fontId="8" fillId="0" borderId="14" xfId="0" applyNumberFormat="1" applyFont="1" applyBorder="1" applyAlignment="1">
      <alignment horizontal="center" vertical="center"/>
    </xf>
    <xf numFmtId="41" fontId="8" fillId="0" borderId="42" xfId="0" applyNumberFormat="1" applyFont="1" applyBorder="1" applyAlignment="1">
      <alignment horizontal="center" vertical="center"/>
    </xf>
    <xf numFmtId="41" fontId="8" fillId="0" borderId="12" xfId="0" applyNumberFormat="1" applyFont="1" applyBorder="1" applyAlignment="1">
      <alignment horizontal="left" vertical="center"/>
    </xf>
    <xf numFmtId="41" fontId="8" fillId="0" borderId="20" xfId="0" applyNumberFormat="1" applyFont="1" applyBorder="1" applyAlignment="1">
      <alignment horizontal="left" vertical="center"/>
    </xf>
    <xf numFmtId="41" fontId="8" fillId="0" borderId="31" xfId="0" applyNumberFormat="1" applyFont="1" applyBorder="1" applyAlignment="1">
      <alignment horizontal="left" vertical="center"/>
    </xf>
    <xf numFmtId="41" fontId="8" fillId="0" borderId="32" xfId="0" applyNumberFormat="1" applyFont="1" applyBorder="1" applyAlignment="1">
      <alignment horizontal="center" vertical="center"/>
    </xf>
    <xf numFmtId="41" fontId="8" fillId="0" borderId="20" xfId="0" applyNumberFormat="1" applyFont="1" applyBorder="1" applyAlignment="1">
      <alignment horizontal="center" vertical="center"/>
    </xf>
    <xf numFmtId="41" fontId="8" fillId="0" borderId="41" xfId="0" applyNumberFormat="1" applyFont="1" applyBorder="1" applyAlignment="1">
      <alignment horizontal="center" vertical="center"/>
    </xf>
    <xf numFmtId="0" fontId="8" fillId="0" borderId="9" xfId="0" applyFont="1" applyBorder="1" applyAlignment="1">
      <alignment horizontal="center" vertical="center" shrinkToFit="1"/>
    </xf>
    <xf numFmtId="0" fontId="8" fillId="0" borderId="18" xfId="0" applyFont="1" applyBorder="1" applyAlignment="1">
      <alignment horizontal="center" vertical="center" shrinkToFit="1"/>
    </xf>
    <xf numFmtId="0" fontId="8" fillId="0" borderId="23" xfId="0" applyFont="1" applyBorder="1" applyAlignment="1">
      <alignment horizontal="center" vertical="center" shrinkToFit="1"/>
    </xf>
    <xf numFmtId="0" fontId="8" fillId="0" borderId="6" xfId="0" applyFont="1" applyBorder="1" applyAlignment="1">
      <alignment horizontal="center" vertical="center"/>
    </xf>
    <xf numFmtId="0" fontId="9" fillId="0" borderId="17" xfId="0" applyFont="1" applyBorder="1" applyAlignment="1">
      <alignment horizontal="left" vertical="center" wrapText="1"/>
    </xf>
    <xf numFmtId="0" fontId="9" fillId="0" borderId="5" xfId="0" applyFont="1" applyBorder="1" applyAlignment="1">
      <alignment horizontal="left" vertical="center" wrapText="1"/>
    </xf>
    <xf numFmtId="0" fontId="9" fillId="0" borderId="8" xfId="0" applyFont="1" applyBorder="1" applyAlignment="1">
      <alignment horizontal="left" vertical="center" wrapText="1"/>
    </xf>
    <xf numFmtId="0" fontId="9" fillId="0" borderId="1" xfId="0" applyFont="1" applyBorder="1" applyAlignment="1">
      <alignment horizontal="left" vertical="center" wrapText="1" shrinkToFit="1"/>
    </xf>
    <xf numFmtId="0" fontId="9" fillId="0" borderId="5" xfId="0" applyFont="1" applyBorder="1" applyAlignment="1">
      <alignment horizontal="left" vertical="center" wrapText="1" shrinkToFit="1"/>
    </xf>
    <xf numFmtId="0" fontId="9" fillId="0" borderId="27" xfId="0" applyFont="1" applyBorder="1" applyAlignment="1">
      <alignment horizontal="left" vertical="center" wrapText="1" shrinkToFit="1"/>
    </xf>
    <xf numFmtId="0" fontId="9" fillId="0" borderId="15" xfId="0" applyFont="1" applyBorder="1" applyAlignment="1">
      <alignment horizontal="left" vertical="center" wrapText="1"/>
    </xf>
    <xf numFmtId="0" fontId="9" fillId="0" borderId="21" xfId="0" applyFont="1" applyBorder="1" applyAlignment="1">
      <alignment horizontal="left" vertical="center" wrapText="1"/>
    </xf>
    <xf numFmtId="0" fontId="9" fillId="0" borderId="35" xfId="0" applyFont="1" applyBorder="1" applyAlignment="1">
      <alignment horizontal="left" vertical="center" wrapText="1"/>
    </xf>
    <xf numFmtId="0" fontId="9" fillId="0" borderId="34" xfId="0" applyFont="1" applyBorder="1" applyAlignment="1">
      <alignment horizontal="left" vertical="center" wrapText="1" shrinkToFit="1"/>
    </xf>
    <xf numFmtId="0" fontId="9" fillId="0" borderId="21" xfId="0" applyFont="1" applyBorder="1" applyAlignment="1">
      <alignment horizontal="left" vertical="center" wrapText="1" shrinkToFit="1"/>
    </xf>
    <xf numFmtId="0" fontId="9" fillId="0" borderId="26" xfId="0" applyFont="1" applyBorder="1" applyAlignment="1">
      <alignment horizontal="left" vertical="center" wrapText="1" shrinkToFit="1"/>
    </xf>
    <xf numFmtId="0" fontId="9" fillId="0" borderId="32" xfId="0" applyFont="1" applyBorder="1" applyAlignment="1">
      <alignment horizontal="left" vertical="center" wrapText="1" shrinkToFit="1"/>
    </xf>
    <xf numFmtId="0" fontId="9" fillId="0" borderId="20" xfId="0" applyFont="1" applyBorder="1" applyAlignment="1">
      <alignment horizontal="left" vertical="center" wrapText="1" shrinkToFit="1"/>
    </xf>
    <xf numFmtId="0" fontId="9" fillId="0" borderId="41" xfId="0" applyFont="1" applyBorder="1" applyAlignment="1">
      <alignment horizontal="left" vertical="center" wrapText="1" shrinkToFit="1"/>
    </xf>
    <xf numFmtId="0" fontId="8" fillId="0" borderId="19" xfId="0" applyFont="1" applyBorder="1" applyAlignment="1">
      <alignment horizontal="center" vertical="center" shrinkToFit="1"/>
    </xf>
    <xf numFmtId="0" fontId="8" fillId="0" borderId="13" xfId="0" applyFont="1" applyBorder="1" applyAlignment="1">
      <alignment horizontal="center" vertical="center" shrinkToFit="1"/>
    </xf>
    <xf numFmtId="176" fontId="8" fillId="0" borderId="19" xfId="0" applyNumberFormat="1" applyFont="1" applyBorder="1" applyAlignment="1">
      <alignment horizontal="center" vertical="center" shrinkToFit="1"/>
    </xf>
    <xf numFmtId="0" fontId="8" fillId="0" borderId="7" xfId="0" applyFont="1" applyBorder="1" applyAlignment="1">
      <alignment horizontal="center" vertical="center" shrinkToFit="1"/>
    </xf>
    <xf numFmtId="176" fontId="8" fillId="0" borderId="12" xfId="0" applyNumberFormat="1" applyFont="1" applyBorder="1" applyAlignment="1">
      <alignment horizontal="center" vertical="center" shrinkToFit="1"/>
    </xf>
    <xf numFmtId="176" fontId="8" fillId="0" borderId="20" xfId="0" applyNumberFormat="1" applyFont="1" applyBorder="1" applyAlignment="1">
      <alignment horizontal="center" vertical="center" shrinkToFit="1"/>
    </xf>
    <xf numFmtId="0" fontId="8" fillId="0" borderId="32" xfId="0" applyFont="1" applyBorder="1" applyAlignment="1">
      <alignment horizontal="center" vertical="center" shrinkToFit="1"/>
    </xf>
    <xf numFmtId="0" fontId="8" fillId="0" borderId="20" xfId="0" applyFont="1" applyBorder="1" applyAlignment="1">
      <alignment horizontal="center" vertical="center" shrinkToFit="1"/>
    </xf>
    <xf numFmtId="0" fontId="8" fillId="0" borderId="10" xfId="0" applyFont="1" applyBorder="1" applyAlignment="1">
      <alignment horizontal="center" vertical="center" shrinkToFit="1"/>
    </xf>
    <xf numFmtId="0" fontId="8" fillId="0" borderId="0" xfId="0" applyFont="1" applyAlignment="1">
      <alignment horizontal="center" vertical="center" shrinkToFit="1"/>
    </xf>
    <xf numFmtId="0" fontId="8" fillId="0" borderId="41" xfId="0" applyFont="1" applyBorder="1" applyAlignment="1">
      <alignment horizontal="center" vertical="center" shrinkToFit="1"/>
    </xf>
    <xf numFmtId="0" fontId="9" fillId="0" borderId="43" xfId="0" applyFont="1" applyBorder="1" applyAlignment="1">
      <alignment horizontal="center" vertical="top" wrapText="1"/>
    </xf>
    <xf numFmtId="0" fontId="9" fillId="0" borderId="44" xfId="0" applyFont="1" applyBorder="1" applyAlignment="1">
      <alignment horizontal="center" vertical="top" wrapText="1"/>
    </xf>
    <xf numFmtId="0" fontId="9" fillId="0" borderId="45" xfId="0" applyFont="1" applyBorder="1" applyAlignment="1">
      <alignment horizontal="center" vertical="top" wrapText="1"/>
    </xf>
    <xf numFmtId="42" fontId="9" fillId="0" borderId="46" xfId="0" applyNumberFormat="1" applyFont="1" applyBorder="1" applyAlignment="1">
      <alignment horizontal="center" vertical="center" shrinkToFit="1"/>
    </xf>
    <xf numFmtId="42" fontId="9" fillId="0" borderId="44" xfId="0" applyNumberFormat="1" applyFont="1" applyBorder="1" applyAlignment="1">
      <alignment horizontal="center" vertical="center" shrinkToFit="1"/>
    </xf>
    <xf numFmtId="42" fontId="9" fillId="0" borderId="45" xfId="0" applyNumberFormat="1" applyFont="1" applyBorder="1" applyAlignment="1">
      <alignment horizontal="center" vertical="center" shrinkToFit="1"/>
    </xf>
    <xf numFmtId="0" fontId="8" fillId="0" borderId="47" xfId="0" applyFont="1" applyBorder="1" applyAlignment="1">
      <alignment horizontal="center" vertical="center" shrinkToFit="1"/>
    </xf>
    <xf numFmtId="0" fontId="8" fillId="0" borderId="48" xfId="0" applyFont="1" applyBorder="1" applyAlignment="1">
      <alignment horizontal="center" vertical="center" shrinkToFit="1"/>
    </xf>
    <xf numFmtId="0" fontId="8" fillId="0" borderId="49" xfId="0" applyFont="1" applyBorder="1" applyAlignment="1">
      <alignment horizontal="center" vertical="center" shrinkToFit="1"/>
    </xf>
    <xf numFmtId="41" fontId="16" fillId="0" borderId="46" xfId="0" applyNumberFormat="1" applyFont="1" applyBorder="1" applyAlignment="1">
      <alignment horizontal="right" vertical="center" shrinkToFit="1"/>
    </xf>
    <xf numFmtId="41" fontId="16" fillId="0" borderId="44" xfId="0" applyNumberFormat="1" applyFont="1" applyBorder="1" applyAlignment="1">
      <alignment horizontal="right" vertical="center" shrinkToFit="1"/>
    </xf>
    <xf numFmtId="41" fontId="16" fillId="0" borderId="45" xfId="0" applyNumberFormat="1" applyFont="1" applyBorder="1" applyAlignment="1">
      <alignment horizontal="right" vertical="center" shrinkToFit="1"/>
    </xf>
    <xf numFmtId="41" fontId="8" fillId="0" borderId="46" xfId="0" applyNumberFormat="1" applyFont="1" applyBorder="1" applyAlignment="1">
      <alignment horizontal="right" vertical="center" shrinkToFit="1"/>
    </xf>
    <xf numFmtId="41" fontId="8" fillId="0" borderId="44" xfId="0" applyNumberFormat="1" applyFont="1" applyBorder="1" applyAlignment="1">
      <alignment horizontal="right" vertical="center" shrinkToFit="1"/>
    </xf>
    <xf numFmtId="41" fontId="8" fillId="0" borderId="45" xfId="0" applyNumberFormat="1" applyFont="1" applyBorder="1" applyAlignment="1">
      <alignment horizontal="right" vertical="center" shrinkToFit="1"/>
    </xf>
    <xf numFmtId="0" fontId="8" fillId="0" borderId="46" xfId="0" applyFont="1" applyBorder="1" applyAlignment="1">
      <alignment horizontal="right" vertical="center" shrinkToFit="1"/>
    </xf>
    <xf numFmtId="0" fontId="8" fillId="0" borderId="45" xfId="0" applyFont="1" applyBorder="1" applyAlignment="1">
      <alignment horizontal="right" vertical="center" shrinkToFit="1"/>
    </xf>
    <xf numFmtId="0" fontId="17" fillId="0" borderId="46" xfId="0" applyFont="1" applyBorder="1" applyAlignment="1">
      <alignment horizontal="center" vertical="center"/>
    </xf>
    <xf numFmtId="0" fontId="17" fillId="0" borderId="44" xfId="0" applyFont="1" applyBorder="1" applyAlignment="1">
      <alignment horizontal="center" vertical="center"/>
    </xf>
    <xf numFmtId="0" fontId="17" fillId="0" borderId="55" xfId="0" applyFont="1" applyBorder="1" applyAlignment="1">
      <alignment horizontal="center" vertical="center"/>
    </xf>
    <xf numFmtId="41" fontId="21" fillId="0" borderId="39" xfId="0" applyNumberFormat="1" applyFont="1" applyBorder="1" applyAlignment="1">
      <alignment horizontal="center" vertical="center" shrinkToFit="1"/>
    </xf>
    <xf numFmtId="41" fontId="21" fillId="0" borderId="0" xfId="0" applyNumberFormat="1" applyFont="1" applyAlignment="1">
      <alignment horizontal="center" vertical="center" shrinkToFit="1"/>
    </xf>
    <xf numFmtId="41" fontId="21" fillId="0" borderId="29" xfId="0" applyNumberFormat="1" applyFont="1" applyBorder="1" applyAlignment="1">
      <alignment horizontal="center" vertical="center" shrinkToFit="1"/>
    </xf>
    <xf numFmtId="0" fontId="9" fillId="0" borderId="39" xfId="0" applyFont="1" applyBorder="1" applyAlignment="1">
      <alignment horizontal="center" vertical="center" shrinkToFit="1"/>
    </xf>
    <xf numFmtId="0" fontId="9" fillId="0" borderId="0" xfId="0" applyFont="1" applyAlignment="1">
      <alignment horizontal="center" vertical="center" shrinkToFit="1"/>
    </xf>
    <xf numFmtId="0" fontId="9" fillId="0" borderId="50" xfId="0" applyFont="1" applyBorder="1" applyAlignment="1">
      <alignment horizontal="center" vertical="center" shrinkToFit="1"/>
    </xf>
    <xf numFmtId="0" fontId="8" fillId="0" borderId="29" xfId="0" applyFont="1" applyBorder="1" applyAlignment="1">
      <alignment horizontal="center" vertical="center" shrinkToFit="1"/>
    </xf>
    <xf numFmtId="0" fontId="8" fillId="0" borderId="39" xfId="0" applyFont="1" applyBorder="1" applyAlignment="1">
      <alignment horizontal="center" vertical="center"/>
    </xf>
    <xf numFmtId="0" fontId="8" fillId="0" borderId="29" xfId="0" applyFont="1" applyBorder="1" applyAlignment="1">
      <alignment horizontal="center" vertical="center"/>
    </xf>
    <xf numFmtId="41" fontId="21" fillId="0" borderId="39" xfId="0" applyNumberFormat="1" applyFont="1" applyBorder="1" applyAlignment="1">
      <alignment horizontal="right" vertical="center"/>
    </xf>
    <xf numFmtId="41" fontId="21" fillId="0" borderId="0" xfId="0" applyNumberFormat="1" applyFont="1" applyAlignment="1">
      <alignment horizontal="right" vertical="center"/>
    </xf>
    <xf numFmtId="41" fontId="21" fillId="0" borderId="29" xfId="0" applyNumberFormat="1" applyFont="1" applyBorder="1" applyAlignment="1">
      <alignment horizontal="right" vertical="center"/>
    </xf>
    <xf numFmtId="0" fontId="9" fillId="0" borderId="0" xfId="0" applyFont="1" applyAlignment="1">
      <alignment vertical="center" shrinkToFit="1"/>
    </xf>
    <xf numFmtId="0" fontId="9" fillId="0" borderId="29" xfId="0" applyFont="1" applyBorder="1" applyAlignment="1">
      <alignment vertical="center" shrinkToFit="1"/>
    </xf>
    <xf numFmtId="181" fontId="8" fillId="0" borderId="0" xfId="0" applyNumberFormat="1" applyFont="1" applyAlignment="1">
      <alignment horizontal="center" vertical="center" shrinkToFit="1"/>
    </xf>
    <xf numFmtId="181" fontId="8" fillId="0" borderId="29" xfId="0" applyNumberFormat="1" applyFont="1" applyBorder="1" applyAlignment="1">
      <alignment horizontal="center" vertical="center" shrinkToFit="1"/>
    </xf>
    <xf numFmtId="0" fontId="9" fillId="0" borderId="32" xfId="0" applyFont="1" applyBorder="1" applyAlignment="1">
      <alignment horizontal="center" vertical="center" shrinkToFit="1"/>
    </xf>
    <xf numFmtId="0" fontId="9" fillId="0" borderId="20" xfId="0" applyFont="1" applyBorder="1" applyAlignment="1">
      <alignment horizontal="center" vertical="center" shrinkToFit="1"/>
    </xf>
    <xf numFmtId="0" fontId="9" fillId="0" borderId="41" xfId="0" applyFont="1" applyBorder="1" applyAlignment="1">
      <alignment horizontal="center" vertical="center" shrinkToFit="1"/>
    </xf>
    <xf numFmtId="0" fontId="15" fillId="0" borderId="1" xfId="0" applyFont="1" applyBorder="1" applyAlignment="1">
      <alignment horizontal="center" vertical="center" shrinkToFit="1"/>
    </xf>
    <xf numFmtId="0" fontId="15" fillId="0" borderId="5" xfId="0" applyFont="1" applyBorder="1" applyAlignment="1">
      <alignment horizontal="center" vertical="center" shrinkToFit="1"/>
    </xf>
    <xf numFmtId="0" fontId="15" fillId="0" borderId="8" xfId="0" applyFont="1" applyBorder="1" applyAlignment="1">
      <alignment horizontal="center" vertical="center" shrinkToFit="1"/>
    </xf>
    <xf numFmtId="0" fontId="9" fillId="0" borderId="12" xfId="0" applyFont="1" applyBorder="1" applyAlignment="1">
      <alignment horizontal="left" vertical="center"/>
    </xf>
    <xf numFmtId="0" fontId="9" fillId="0" borderId="20" xfId="0" applyFont="1" applyBorder="1" applyAlignment="1">
      <alignment horizontal="left" vertical="center"/>
    </xf>
    <xf numFmtId="0" fontId="9" fillId="0" borderId="31" xfId="0" applyFont="1" applyBorder="1" applyAlignment="1">
      <alignment horizontal="left" vertical="center"/>
    </xf>
    <xf numFmtId="42" fontId="9" fillId="0" borderId="32" xfId="0" applyNumberFormat="1" applyFont="1" applyBorder="1" applyAlignment="1">
      <alignment horizontal="right" vertical="center"/>
    </xf>
    <xf numFmtId="42" fontId="9" fillId="0" borderId="20" xfId="0" applyNumberFormat="1" applyFont="1" applyBorder="1" applyAlignment="1">
      <alignment horizontal="right" vertical="center"/>
    </xf>
    <xf numFmtId="42" fontId="9" fillId="0" borderId="31" xfId="0" applyNumberFormat="1" applyFont="1" applyBorder="1" applyAlignment="1">
      <alignment horizontal="right" vertical="center"/>
    </xf>
    <xf numFmtId="42" fontId="8" fillId="0" borderId="39" xfId="0" applyNumberFormat="1" applyFont="1" applyBorder="1" applyAlignment="1">
      <alignment horizontal="center" vertical="center" shrinkToFit="1"/>
    </xf>
    <xf numFmtId="42" fontId="8" fillId="0" borderId="0" xfId="0" applyNumberFormat="1" applyFont="1" applyAlignment="1">
      <alignment horizontal="center" vertical="center" shrinkToFit="1"/>
    </xf>
    <xf numFmtId="41" fontId="21" fillId="0" borderId="32" xfId="0" applyNumberFormat="1" applyFont="1" applyBorder="1" applyAlignment="1">
      <alignment horizontal="right" vertical="center"/>
    </xf>
    <xf numFmtId="41" fontId="21" fillId="0" borderId="20" xfId="0" applyNumberFormat="1" applyFont="1" applyBorder="1" applyAlignment="1">
      <alignment horizontal="right" vertical="center"/>
    </xf>
    <xf numFmtId="41" fontId="21" fillId="0" borderId="31" xfId="0" applyNumberFormat="1" applyFont="1" applyBorder="1" applyAlignment="1">
      <alignment horizontal="right" vertical="center"/>
    </xf>
    <xf numFmtId="0" fontId="8" fillId="0" borderId="0" xfId="0" applyFont="1" applyAlignment="1">
      <alignment horizontal="center" vertical="top"/>
    </xf>
    <xf numFmtId="0" fontId="8" fillId="0" borderId="0" xfId="0" applyFont="1" applyAlignment="1">
      <alignment horizontal="right" vertical="center"/>
    </xf>
    <xf numFmtId="0" fontId="21" fillId="0" borderId="0" xfId="0" applyFont="1" applyAlignment="1">
      <alignment horizontal="center" vertical="center" shrinkToFit="1"/>
    </xf>
    <xf numFmtId="0" fontId="8" fillId="0" borderId="23" xfId="0" applyFont="1" applyBorder="1" applyAlignment="1">
      <alignment horizontal="center" vertical="center"/>
    </xf>
    <xf numFmtId="0" fontId="8" fillId="0" borderId="38" xfId="0" applyFont="1" applyBorder="1" applyAlignment="1">
      <alignment horizontal="center" vertical="center"/>
    </xf>
    <xf numFmtId="0" fontId="8" fillId="0" borderId="33" xfId="0" applyFont="1" applyBorder="1" applyAlignment="1">
      <alignment horizontal="center" vertical="center"/>
    </xf>
    <xf numFmtId="0" fontId="8" fillId="0" borderId="14" xfId="0" applyFont="1" applyBorder="1" applyAlignment="1">
      <alignment horizontal="center" vertical="center"/>
    </xf>
    <xf numFmtId="0" fontId="8" fillId="0" borderId="30" xfId="0" applyFont="1" applyBorder="1" applyAlignment="1">
      <alignment horizontal="center" vertical="center"/>
    </xf>
    <xf numFmtId="0" fontId="8" fillId="0" borderId="42" xfId="0" applyFont="1" applyBorder="1" applyAlignment="1">
      <alignment horizontal="center" vertical="center"/>
    </xf>
    <xf numFmtId="0" fontId="8" fillId="0" borderId="11" xfId="0" applyFont="1" applyBorder="1" applyAlignment="1">
      <alignment horizontal="center" vertical="center"/>
    </xf>
    <xf numFmtId="0" fontId="8" fillId="0" borderId="24" xfId="0" applyFont="1" applyBorder="1" applyAlignment="1">
      <alignment horizontal="center" vertical="center"/>
    </xf>
    <xf numFmtId="41" fontId="8" fillId="0" borderId="13" xfId="0" applyNumberFormat="1" applyFont="1" applyBorder="1" applyAlignment="1">
      <alignment horizontal="left" vertical="center"/>
    </xf>
    <xf numFmtId="41" fontId="8" fillId="0" borderId="19" xfId="0" applyNumberFormat="1" applyFont="1" applyBorder="1" applyAlignment="1">
      <alignment horizontal="left" vertical="center"/>
    </xf>
    <xf numFmtId="41" fontId="8" fillId="0" borderId="24" xfId="0" applyNumberFormat="1" applyFont="1" applyBorder="1" applyAlignment="1">
      <alignment horizontal="left" vertical="center"/>
    </xf>
    <xf numFmtId="41" fontId="8" fillId="0" borderId="7" xfId="0" applyNumberFormat="1" applyFont="1" applyBorder="1" applyAlignment="1">
      <alignment horizontal="center" vertical="center"/>
    </xf>
    <xf numFmtId="41" fontId="8" fillId="0" borderId="28" xfId="0" applyNumberFormat="1" applyFont="1" applyBorder="1" applyAlignment="1">
      <alignment horizontal="center" vertical="center"/>
    </xf>
    <xf numFmtId="0" fontId="8" fillId="0" borderId="10" xfId="0" applyFont="1" applyBorder="1" applyAlignment="1">
      <alignment horizontal="left" vertical="center"/>
    </xf>
    <xf numFmtId="0" fontId="8" fillId="0" borderId="0" xfId="0" applyFont="1" applyAlignment="1">
      <alignment horizontal="left" vertical="center"/>
    </xf>
    <xf numFmtId="0" fontId="8" fillId="0" borderId="29" xfId="0" applyFont="1" applyBorder="1" applyAlignment="1">
      <alignment horizontal="left" vertical="center"/>
    </xf>
    <xf numFmtId="41" fontId="9" fillId="0" borderId="46" xfId="0" applyNumberFormat="1" applyFont="1" applyBorder="1" applyAlignment="1">
      <alignment horizontal="center" vertical="center" shrinkToFit="1"/>
    </xf>
    <xf numFmtId="41" fontId="9" fillId="0" borderId="44" xfId="0" applyNumberFormat="1" applyFont="1" applyBorder="1" applyAlignment="1">
      <alignment horizontal="center" vertical="center" shrinkToFit="1"/>
    </xf>
    <xf numFmtId="41" fontId="9" fillId="0" borderId="45" xfId="0" applyNumberFormat="1" applyFont="1" applyBorder="1" applyAlignment="1">
      <alignment horizontal="center" vertical="center" shrinkToFit="1"/>
    </xf>
    <xf numFmtId="180" fontId="8" fillId="0" borderId="46" xfId="0" applyNumberFormat="1" applyFont="1" applyBorder="1" applyAlignment="1">
      <alignment horizontal="right" vertical="center" shrinkToFit="1"/>
    </xf>
    <xf numFmtId="0" fontId="8" fillId="0" borderId="44" xfId="0" applyFont="1" applyBorder="1" applyAlignment="1">
      <alignment horizontal="right" vertical="center" shrinkToFit="1"/>
    </xf>
    <xf numFmtId="0" fontId="8" fillId="0" borderId="39" xfId="0" applyFont="1" applyBorder="1" applyAlignment="1">
      <alignment horizontal="center" vertical="center" shrinkToFit="1"/>
    </xf>
    <xf numFmtId="0" fontId="9" fillId="0" borderId="10" xfId="0" applyFont="1" applyBorder="1" applyAlignment="1">
      <alignment horizontal="left" vertical="center"/>
    </xf>
    <xf numFmtId="0" fontId="9" fillId="0" borderId="0" xfId="0" applyFont="1" applyAlignment="1">
      <alignment horizontal="left" vertical="center"/>
    </xf>
    <xf numFmtId="0" fontId="9" fillId="0" borderId="29" xfId="0" applyFont="1" applyBorder="1" applyAlignment="1">
      <alignment horizontal="left" vertical="center"/>
    </xf>
    <xf numFmtId="0" fontId="8" fillId="0" borderId="10" xfId="0" applyFont="1" applyBorder="1" applyAlignment="1">
      <alignment horizontal="left" vertical="center" wrapText="1"/>
    </xf>
    <xf numFmtId="0" fontId="8" fillId="0" borderId="0" xfId="0" applyFont="1" applyAlignment="1">
      <alignment horizontal="left" vertical="center" wrapText="1"/>
    </xf>
    <xf numFmtId="0" fontId="8" fillId="0" borderId="29" xfId="0" applyFont="1" applyBorder="1" applyAlignment="1">
      <alignment horizontal="left" vertical="center" wrapText="1"/>
    </xf>
    <xf numFmtId="0" fontId="9" fillId="0" borderId="29" xfId="0" applyFont="1" applyBorder="1" applyAlignment="1">
      <alignment horizontal="center" vertical="center" shrinkToFit="1"/>
    </xf>
    <xf numFmtId="182" fontId="8" fillId="0" borderId="0" xfId="0" applyNumberFormat="1" applyFont="1" applyAlignment="1">
      <alignment horizontal="center" vertical="center" shrinkToFit="1"/>
    </xf>
    <xf numFmtId="182" fontId="8" fillId="0" borderId="29" xfId="0" applyNumberFormat="1" applyFont="1" applyBorder="1" applyAlignment="1">
      <alignment horizontal="center" vertical="center" shrinkToFit="1"/>
    </xf>
    <xf numFmtId="42" fontId="8" fillId="0" borderId="32" xfId="0" applyNumberFormat="1" applyFont="1" applyBorder="1" applyAlignment="1">
      <alignment horizontal="right" vertical="center"/>
    </xf>
    <xf numFmtId="0" fontId="8" fillId="0" borderId="20" xfId="0" applyFont="1" applyBorder="1" applyAlignment="1">
      <alignment horizontal="right" vertical="center"/>
    </xf>
    <xf numFmtId="0" fontId="8" fillId="0" borderId="31" xfId="0" applyFont="1" applyBorder="1" applyAlignment="1">
      <alignment horizontal="right" vertical="center"/>
    </xf>
    <xf numFmtId="0" fontId="14" fillId="0" borderId="0" xfId="0" applyFont="1" applyAlignment="1">
      <alignment horizontal="left" vertical="center" wrapText="1" shrinkToFit="1"/>
    </xf>
    <xf numFmtId="0" fontId="11" fillId="2" borderId="2" xfId="0" applyFont="1" applyFill="1" applyBorder="1" applyAlignment="1">
      <alignment horizontal="center" vertical="center" shrinkToFit="1"/>
    </xf>
    <xf numFmtId="0" fontId="11" fillId="0" borderId="2" xfId="0" applyFont="1" applyBorder="1" applyAlignment="1" applyProtection="1">
      <alignment horizontal="left" vertical="center" shrinkToFit="1"/>
      <protection locked="0"/>
    </xf>
    <xf numFmtId="0" fontId="11" fillId="2" borderId="1" xfId="0" applyFont="1" applyFill="1" applyBorder="1" applyAlignment="1">
      <alignment horizontal="left" vertical="center" shrinkToFit="1"/>
    </xf>
    <xf numFmtId="0" fontId="11" fillId="2" borderId="5" xfId="0" applyFont="1" applyFill="1" applyBorder="1" applyAlignment="1">
      <alignment horizontal="left" vertical="center" shrinkToFit="1"/>
    </xf>
    <xf numFmtId="0" fontId="11" fillId="2" borderId="8" xfId="0" applyFont="1" applyFill="1" applyBorder="1" applyAlignment="1">
      <alignment horizontal="left" vertical="center" shrinkToFit="1"/>
    </xf>
    <xf numFmtId="0" fontId="11" fillId="2" borderId="1" xfId="0" applyFont="1" applyFill="1" applyBorder="1" applyAlignment="1">
      <alignment horizontal="center" vertical="center" shrinkToFit="1"/>
    </xf>
    <xf numFmtId="0" fontId="11" fillId="2" borderId="5" xfId="0" applyFont="1" applyFill="1" applyBorder="1" applyAlignment="1">
      <alignment horizontal="center" vertical="center" shrinkToFit="1"/>
    </xf>
    <xf numFmtId="0" fontId="11" fillId="2" borderId="8" xfId="0" applyFont="1" applyFill="1" applyBorder="1" applyAlignment="1">
      <alignment horizontal="center" vertical="center" shrinkToFit="1"/>
    </xf>
    <xf numFmtId="14" fontId="11" fillId="0" borderId="1" xfId="0" applyNumberFormat="1" applyFont="1" applyBorder="1" applyAlignment="1" applyProtection="1">
      <alignment horizontal="left" vertical="center" shrinkToFit="1"/>
      <protection locked="0"/>
    </xf>
    <xf numFmtId="0" fontId="11" fillId="0" borderId="5" xfId="0" applyFont="1" applyBorder="1" applyAlignment="1" applyProtection="1">
      <alignment horizontal="left" vertical="center" shrinkToFit="1"/>
      <protection locked="0"/>
    </xf>
    <xf numFmtId="0" fontId="11" fillId="0" borderId="8" xfId="0" applyFont="1" applyBorder="1" applyAlignment="1" applyProtection="1">
      <alignment horizontal="left" vertical="center" shrinkToFit="1"/>
      <protection locked="0"/>
    </xf>
    <xf numFmtId="0" fontId="11" fillId="0" borderId="1" xfId="0" applyFont="1" applyBorder="1" applyAlignment="1" applyProtection="1">
      <alignment horizontal="left" vertical="center" shrinkToFit="1"/>
      <protection locked="0"/>
    </xf>
    <xf numFmtId="0" fontId="23" fillId="0" borderId="0" xfId="0" applyFont="1" applyAlignment="1">
      <alignment horizontal="left" vertical="center" shrinkToFit="1"/>
    </xf>
    <xf numFmtId="0" fontId="23" fillId="0" borderId="14" xfId="0" applyFont="1" applyBorder="1" applyAlignment="1">
      <alignment horizontal="left" vertical="center" shrinkToFit="1"/>
    </xf>
    <xf numFmtId="49" fontId="11" fillId="0" borderId="1" xfId="0" applyNumberFormat="1" applyFont="1" applyBorder="1" applyAlignment="1" applyProtection="1">
      <alignment horizontal="left" vertical="center" shrinkToFit="1"/>
      <protection locked="0"/>
    </xf>
    <xf numFmtId="49" fontId="11" fillId="0" borderId="5" xfId="0" applyNumberFormat="1" applyFont="1" applyBorder="1" applyAlignment="1" applyProtection="1">
      <alignment horizontal="left" vertical="center" shrinkToFit="1"/>
      <protection locked="0"/>
    </xf>
    <xf numFmtId="49" fontId="11" fillId="0" borderId="8" xfId="0" applyNumberFormat="1" applyFont="1" applyBorder="1" applyAlignment="1" applyProtection="1">
      <alignment horizontal="left" vertical="center" shrinkToFit="1"/>
      <protection locked="0"/>
    </xf>
    <xf numFmtId="41" fontId="11" fillId="0" borderId="1" xfId="0" applyNumberFormat="1" applyFont="1" applyBorder="1" applyAlignment="1" applyProtection="1">
      <alignment horizontal="right" vertical="center" shrinkToFit="1"/>
      <protection locked="0"/>
    </xf>
    <xf numFmtId="41" fontId="11" fillId="0" borderId="5" xfId="0" applyNumberFormat="1" applyFont="1" applyBorder="1" applyAlignment="1" applyProtection="1">
      <alignment horizontal="right" vertical="center" shrinkToFit="1"/>
      <protection locked="0"/>
    </xf>
    <xf numFmtId="41" fontId="11" fillId="0" borderId="8" xfId="0" applyNumberFormat="1" applyFont="1" applyBorder="1" applyAlignment="1" applyProtection="1">
      <alignment horizontal="right" vertical="center" shrinkToFit="1"/>
      <protection locked="0"/>
    </xf>
    <xf numFmtId="0" fontId="11" fillId="0" borderId="1" xfId="0" applyFont="1" applyBorder="1" applyAlignment="1">
      <alignment horizontal="center" vertical="center" shrinkToFit="1"/>
    </xf>
    <xf numFmtId="0" fontId="11" fillId="0" borderId="8" xfId="0" applyFont="1" applyBorder="1" applyAlignment="1">
      <alignment horizontal="center" vertical="center" shrinkToFit="1"/>
    </xf>
    <xf numFmtId="0" fontId="11" fillId="0" borderId="1" xfId="0" applyFont="1" applyBorder="1" applyAlignment="1" applyProtection="1">
      <alignment horizontal="center" vertical="center" shrinkToFit="1"/>
      <protection locked="0"/>
    </xf>
    <xf numFmtId="0" fontId="11" fillId="0" borderId="5" xfId="0" applyFont="1" applyBorder="1" applyAlignment="1" applyProtection="1">
      <alignment horizontal="center" vertical="center" shrinkToFit="1"/>
      <protection locked="0"/>
    </xf>
    <xf numFmtId="0" fontId="11" fillId="0" borderId="8" xfId="0" applyFont="1" applyBorder="1" applyAlignment="1" applyProtection="1">
      <alignment horizontal="center" vertical="center" shrinkToFit="1"/>
      <protection locked="0"/>
    </xf>
    <xf numFmtId="41" fontId="11" fillId="0" borderId="1" xfId="0" applyNumberFormat="1" applyFont="1" applyBorder="1" applyAlignment="1" applyProtection="1">
      <alignment horizontal="center" vertical="center" shrinkToFit="1"/>
      <protection locked="0"/>
    </xf>
    <xf numFmtId="41" fontId="11" fillId="0" borderId="5" xfId="0" applyNumberFormat="1" applyFont="1" applyBorder="1" applyAlignment="1" applyProtection="1">
      <alignment horizontal="center" vertical="center" shrinkToFit="1"/>
      <protection locked="0"/>
    </xf>
    <xf numFmtId="41" fontId="11" fillId="0" borderId="8" xfId="0" applyNumberFormat="1" applyFont="1" applyBorder="1" applyAlignment="1" applyProtection="1">
      <alignment horizontal="center" vertical="center" shrinkToFit="1"/>
      <protection locked="0"/>
    </xf>
    <xf numFmtId="178" fontId="11" fillId="0" borderId="1" xfId="0" applyNumberFormat="1" applyFont="1" applyBorder="1" applyAlignment="1" applyProtection="1">
      <alignment horizontal="center" vertical="center" shrinkToFit="1"/>
      <protection locked="0"/>
    </xf>
    <xf numFmtId="178" fontId="11" fillId="0" borderId="5" xfId="0" applyNumberFormat="1" applyFont="1" applyBorder="1" applyAlignment="1" applyProtection="1">
      <alignment horizontal="center" vertical="center" shrinkToFit="1"/>
      <protection locked="0"/>
    </xf>
    <xf numFmtId="178" fontId="11" fillId="0" borderId="8" xfId="0" applyNumberFormat="1" applyFont="1" applyBorder="1" applyAlignment="1" applyProtection="1">
      <alignment horizontal="center" vertical="center" shrinkToFit="1"/>
      <protection locked="0"/>
    </xf>
    <xf numFmtId="0" fontId="11" fillId="0" borderId="14" xfId="0" applyFont="1" applyBorder="1" applyAlignment="1">
      <alignment horizontal="left" vertical="center" shrinkToFit="1"/>
    </xf>
    <xf numFmtId="42" fontId="23" fillId="3" borderId="1" xfId="0" applyNumberFormat="1" applyFont="1" applyFill="1" applyBorder="1" applyAlignment="1">
      <alignment horizontal="right" vertical="center" shrinkToFit="1"/>
    </xf>
    <xf numFmtId="42" fontId="23" fillId="3" borderId="5" xfId="0" applyNumberFormat="1" applyFont="1" applyFill="1" applyBorder="1" applyAlignment="1">
      <alignment horizontal="right" vertical="center" shrinkToFit="1"/>
    </xf>
    <xf numFmtId="42" fontId="23" fillId="3" borderId="8" xfId="0" applyNumberFormat="1" applyFont="1" applyFill="1" applyBorder="1" applyAlignment="1">
      <alignment horizontal="right" vertical="center" shrinkToFit="1"/>
    </xf>
    <xf numFmtId="0" fontId="12" fillId="2" borderId="5" xfId="0" applyFont="1" applyFill="1" applyBorder="1" applyAlignment="1">
      <alignment horizontal="center" vertical="center" shrinkToFit="1"/>
    </xf>
    <xf numFmtId="0" fontId="12" fillId="2" borderId="8" xfId="0" applyFont="1" applyFill="1" applyBorder="1" applyAlignment="1">
      <alignment horizontal="center" vertical="center" shrinkToFit="1"/>
    </xf>
    <xf numFmtId="183" fontId="11" fillId="0" borderId="1" xfId="0" applyNumberFormat="1" applyFont="1" applyBorder="1" applyAlignment="1" applyProtection="1">
      <alignment horizontal="center" vertical="center" shrinkToFit="1"/>
      <protection locked="0"/>
    </xf>
    <xf numFmtId="183" fontId="11" fillId="0" borderId="5" xfId="0" applyNumberFormat="1" applyFont="1" applyBorder="1" applyAlignment="1" applyProtection="1">
      <alignment horizontal="center" vertical="center" shrinkToFit="1"/>
      <protection locked="0"/>
    </xf>
    <xf numFmtId="183" fontId="11" fillId="0" borderId="8" xfId="0" applyNumberFormat="1" applyFont="1" applyBorder="1" applyAlignment="1" applyProtection="1">
      <alignment horizontal="center" vertical="center" shrinkToFit="1"/>
      <protection locked="0"/>
    </xf>
    <xf numFmtId="186" fontId="11" fillId="3" borderId="1" xfId="0" applyNumberFormat="1" applyFont="1" applyFill="1" applyBorder="1" applyAlignment="1">
      <alignment horizontal="center" vertical="center" shrinkToFit="1"/>
    </xf>
    <xf numFmtId="186" fontId="11" fillId="3" borderId="5" xfId="0" applyNumberFormat="1" applyFont="1" applyFill="1" applyBorder="1" applyAlignment="1">
      <alignment horizontal="center" vertical="center" shrinkToFit="1"/>
    </xf>
    <xf numFmtId="186" fontId="11" fillId="3" borderId="8" xfId="0" applyNumberFormat="1" applyFont="1" applyFill="1" applyBorder="1" applyAlignment="1">
      <alignment horizontal="center" vertical="center" shrinkToFit="1"/>
    </xf>
    <xf numFmtId="41" fontId="23" fillId="3" borderId="2" xfId="0" applyNumberFormat="1" applyFont="1" applyFill="1" applyBorder="1" applyAlignment="1">
      <alignment horizontal="right" vertical="center" shrinkToFit="1"/>
    </xf>
    <xf numFmtId="187" fontId="11" fillId="0" borderId="1" xfId="0" applyNumberFormat="1" applyFont="1" applyBorder="1" applyAlignment="1">
      <alignment horizontal="center" vertical="center" shrinkToFit="1"/>
    </xf>
    <xf numFmtId="187" fontId="11" fillId="0" borderId="8" xfId="0" applyNumberFormat="1" applyFont="1" applyBorder="1" applyAlignment="1">
      <alignment horizontal="center" vertical="center" shrinkToFit="1"/>
    </xf>
    <xf numFmtId="38" fontId="11" fillId="0" borderId="1" xfId="2" applyFont="1" applyFill="1" applyBorder="1" applyAlignment="1" applyProtection="1">
      <alignment horizontal="center" vertical="center" shrinkToFit="1"/>
      <protection locked="0"/>
    </xf>
    <xf numFmtId="38" fontId="11" fillId="0" borderId="8" xfId="2" applyFont="1" applyFill="1" applyBorder="1" applyAlignment="1" applyProtection="1">
      <alignment horizontal="center" vertical="center" shrinkToFit="1"/>
      <protection locked="0"/>
    </xf>
    <xf numFmtId="41" fontId="11" fillId="3" borderId="1" xfId="0" applyNumberFormat="1" applyFont="1" applyFill="1" applyBorder="1" applyAlignment="1">
      <alignment horizontal="right" vertical="center" shrinkToFit="1"/>
    </xf>
    <xf numFmtId="41" fontId="11" fillId="3" borderId="5" xfId="0" applyNumberFormat="1" applyFont="1" applyFill="1" applyBorder="1" applyAlignment="1">
      <alignment horizontal="right" vertical="center" shrinkToFit="1"/>
    </xf>
    <xf numFmtId="41" fontId="11" fillId="3" borderId="8" xfId="0" applyNumberFormat="1" applyFont="1" applyFill="1" applyBorder="1" applyAlignment="1">
      <alignment horizontal="right" vertical="center" shrinkToFit="1"/>
    </xf>
    <xf numFmtId="0" fontId="11" fillId="0" borderId="0" xfId="0" applyFont="1" applyAlignment="1">
      <alignment horizontal="left" vertical="center" shrinkToFit="1"/>
    </xf>
    <xf numFmtId="41" fontId="23" fillId="3" borderId="1" xfId="0" applyNumberFormat="1" applyFont="1" applyFill="1" applyBorder="1" applyAlignment="1">
      <alignment horizontal="center" vertical="center" shrinkToFit="1"/>
    </xf>
    <xf numFmtId="41" fontId="23" fillId="3" borderId="5" xfId="0" applyNumberFormat="1" applyFont="1" applyFill="1" applyBorder="1" applyAlignment="1">
      <alignment horizontal="center" vertical="center" shrinkToFit="1"/>
    </xf>
    <xf numFmtId="41" fontId="23" fillId="3" borderId="8" xfId="0" applyNumberFormat="1" applyFont="1" applyFill="1" applyBorder="1" applyAlignment="1">
      <alignment horizontal="center" vertical="center" shrinkToFit="1"/>
    </xf>
    <xf numFmtId="49" fontId="11" fillId="0" borderId="2" xfId="0" applyNumberFormat="1" applyFont="1" applyBorder="1" applyAlignment="1" applyProtection="1">
      <alignment horizontal="center" vertical="center" shrinkToFit="1"/>
      <protection locked="0"/>
    </xf>
    <xf numFmtId="0" fontId="12" fillId="2" borderId="1" xfId="0" applyFont="1" applyFill="1" applyBorder="1" applyAlignment="1">
      <alignment horizontal="center" vertical="center" shrinkToFit="1"/>
    </xf>
    <xf numFmtId="49" fontId="11" fillId="0" borderId="1" xfId="0" applyNumberFormat="1" applyFont="1" applyBorder="1" applyAlignment="1" applyProtection="1">
      <alignment horizontal="center" vertical="center" shrinkToFit="1"/>
      <protection locked="0"/>
    </xf>
    <xf numFmtId="49" fontId="11" fillId="0" borderId="5" xfId="0" applyNumberFormat="1" applyFont="1" applyBorder="1" applyAlignment="1" applyProtection="1">
      <alignment horizontal="center" vertical="center" shrinkToFit="1"/>
      <protection locked="0"/>
    </xf>
    <xf numFmtId="49" fontId="11" fillId="0" borderId="8" xfId="0" applyNumberFormat="1" applyFont="1" applyBorder="1" applyAlignment="1" applyProtection="1">
      <alignment horizontal="center" vertical="center" shrinkToFit="1"/>
      <protection locked="0"/>
    </xf>
    <xf numFmtId="58" fontId="11" fillId="0" borderId="1" xfId="0" applyNumberFormat="1" applyFont="1" applyBorder="1" applyAlignment="1" applyProtection="1">
      <alignment horizontal="center" vertical="center" shrinkToFit="1"/>
      <protection locked="0"/>
    </xf>
    <xf numFmtId="58" fontId="11" fillId="0" borderId="5" xfId="0" applyNumberFormat="1" applyFont="1" applyBorder="1" applyAlignment="1" applyProtection="1">
      <alignment horizontal="center" vertical="center" shrinkToFit="1"/>
      <protection locked="0"/>
    </xf>
    <xf numFmtId="58" fontId="11" fillId="0" borderId="8" xfId="0" applyNumberFormat="1" applyFont="1" applyBorder="1" applyAlignment="1" applyProtection="1">
      <alignment horizontal="center" vertical="center" shrinkToFit="1"/>
      <protection locked="0"/>
    </xf>
    <xf numFmtId="49" fontId="11" fillId="0" borderId="1" xfId="0" applyNumberFormat="1" applyFont="1" applyBorder="1" applyAlignment="1">
      <alignment horizontal="center" vertical="center" shrinkToFit="1"/>
    </xf>
    <xf numFmtId="49" fontId="11" fillId="0" borderId="5" xfId="0" applyNumberFormat="1" applyFont="1" applyBorder="1" applyAlignment="1">
      <alignment horizontal="center" vertical="center" shrinkToFit="1"/>
    </xf>
    <xf numFmtId="49" fontId="11" fillId="0" borderId="8" xfId="0" applyNumberFormat="1" applyFont="1" applyBorder="1" applyAlignment="1">
      <alignment horizontal="center" vertical="center" shrinkToFit="1"/>
    </xf>
    <xf numFmtId="0" fontId="12" fillId="0" borderId="0" xfId="0" applyFont="1" applyAlignment="1">
      <alignment horizontal="left" vertical="center" shrinkToFit="1"/>
    </xf>
    <xf numFmtId="184" fontId="23" fillId="3" borderId="1" xfId="0" applyNumberFormat="1" applyFont="1" applyFill="1" applyBorder="1" applyAlignment="1">
      <alignment horizontal="center" vertical="center" shrinkToFit="1"/>
    </xf>
    <xf numFmtId="184" fontId="23" fillId="3" borderId="5" xfId="0" applyNumberFormat="1" applyFont="1" applyFill="1" applyBorder="1" applyAlignment="1">
      <alignment horizontal="center" vertical="center" shrinkToFit="1"/>
    </xf>
    <xf numFmtId="184" fontId="23" fillId="3" borderId="8" xfId="0" applyNumberFormat="1" applyFont="1" applyFill="1" applyBorder="1" applyAlignment="1">
      <alignment horizontal="center" vertical="center" shrinkToFit="1"/>
    </xf>
    <xf numFmtId="0" fontId="11" fillId="0" borderId="32" xfId="0" applyFont="1" applyBorder="1" applyAlignment="1" applyProtection="1">
      <alignment horizontal="left" vertical="center" shrinkToFit="1"/>
      <protection locked="0"/>
    </xf>
    <xf numFmtId="0" fontId="11" fillId="0" borderId="20" xfId="0" applyFont="1" applyBorder="1" applyAlignment="1" applyProtection="1">
      <alignment horizontal="left" vertical="center" shrinkToFit="1"/>
      <protection locked="0"/>
    </xf>
    <xf numFmtId="0" fontId="11" fillId="0" borderId="42" xfId="0" applyFont="1" applyBorder="1" applyAlignment="1">
      <alignment horizontal="left" vertical="center" shrinkToFit="1"/>
    </xf>
    <xf numFmtId="0" fontId="11" fillId="2" borderId="9"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1" fillId="2" borderId="14" xfId="0" applyFont="1" applyFill="1" applyBorder="1" applyAlignment="1">
      <alignment horizontal="center" vertical="center" shrinkToFit="1"/>
    </xf>
    <xf numFmtId="0" fontId="11" fillId="2" borderId="70" xfId="0" applyFont="1" applyFill="1" applyBorder="1" applyAlignment="1">
      <alignment horizontal="center" vertical="center" shrinkToFit="1"/>
    </xf>
    <xf numFmtId="0" fontId="11" fillId="2" borderId="27" xfId="0" applyFont="1" applyFill="1" applyBorder="1" applyAlignment="1">
      <alignment horizontal="center" vertical="center" shrinkToFit="1"/>
    </xf>
    <xf numFmtId="177" fontId="11" fillId="0" borderId="4" xfId="0" applyNumberFormat="1" applyFont="1" applyBorder="1" applyAlignment="1" applyProtection="1">
      <alignment horizontal="center" vertical="center" shrinkToFit="1"/>
      <protection locked="0"/>
    </xf>
    <xf numFmtId="177" fontId="11" fillId="0" borderId="2" xfId="0" applyNumberFormat="1" applyFont="1" applyBorder="1" applyAlignment="1" applyProtection="1">
      <alignment horizontal="center" vertical="center" shrinkToFit="1"/>
      <protection locked="0"/>
    </xf>
    <xf numFmtId="177" fontId="11" fillId="0" borderId="56" xfId="0" applyNumberFormat="1" applyFont="1" applyBorder="1" applyAlignment="1" applyProtection="1">
      <alignment horizontal="center" vertical="center" shrinkToFit="1"/>
      <protection locked="0"/>
    </xf>
    <xf numFmtId="0" fontId="11" fillId="0" borderId="73" xfId="0" applyFont="1" applyBorder="1" applyAlignment="1" applyProtection="1">
      <alignment horizontal="center" vertical="center" shrinkToFit="1"/>
      <protection locked="0"/>
    </xf>
    <xf numFmtId="0" fontId="11" fillId="0" borderId="74" xfId="0" applyFont="1" applyBorder="1" applyAlignment="1" applyProtection="1">
      <alignment horizontal="center" vertical="center" shrinkToFit="1"/>
      <protection locked="0"/>
    </xf>
    <xf numFmtId="42" fontId="11" fillId="0" borderId="74" xfId="0" applyNumberFormat="1" applyFont="1" applyBorder="1" applyAlignment="1" applyProtection="1">
      <alignment horizontal="center" vertical="center" shrinkToFit="1"/>
      <protection locked="0"/>
    </xf>
    <xf numFmtId="42" fontId="11" fillId="0" borderId="75" xfId="0" applyNumberFormat="1" applyFont="1" applyBorder="1" applyAlignment="1" applyProtection="1">
      <alignment horizontal="center" vertical="center" shrinkToFit="1"/>
      <protection locked="0"/>
    </xf>
    <xf numFmtId="41" fontId="11" fillId="0" borderId="4" xfId="0" applyNumberFormat="1" applyFont="1" applyBorder="1" applyAlignment="1" applyProtection="1">
      <alignment horizontal="right" vertical="center" shrinkToFit="1"/>
      <protection locked="0"/>
    </xf>
    <xf numFmtId="41" fontId="11" fillId="0" borderId="2" xfId="0" applyNumberFormat="1" applyFont="1" applyBorder="1" applyAlignment="1" applyProtection="1">
      <alignment horizontal="right" vertical="center" shrinkToFit="1"/>
      <protection locked="0"/>
    </xf>
    <xf numFmtId="0" fontId="11" fillId="2" borderId="11" xfId="0" applyFont="1" applyFill="1" applyBorder="1" applyAlignment="1">
      <alignment horizontal="center" vertical="center" shrinkToFit="1"/>
    </xf>
    <xf numFmtId="0" fontId="11" fillId="2" borderId="30" xfId="0" applyFont="1" applyFill="1" applyBorder="1" applyAlignment="1">
      <alignment horizontal="center" vertical="center" shrinkToFit="1"/>
    </xf>
    <xf numFmtId="0" fontId="11" fillId="2" borderId="72" xfId="0" applyFont="1" applyFill="1" applyBorder="1" applyAlignment="1">
      <alignment horizontal="center" vertical="center" shrinkToFit="1"/>
    </xf>
    <xf numFmtId="0" fontId="11" fillId="2" borderId="71" xfId="0" applyFont="1" applyFill="1" applyBorder="1" applyAlignment="1">
      <alignment horizontal="center" vertical="center" shrinkToFit="1"/>
    </xf>
    <xf numFmtId="0" fontId="11" fillId="2" borderId="4" xfId="0" applyFont="1" applyFill="1" applyBorder="1" applyAlignment="1">
      <alignment horizontal="center" vertical="center" shrinkToFit="1"/>
    </xf>
    <xf numFmtId="0" fontId="11" fillId="2" borderId="56" xfId="0" applyFont="1" applyFill="1" applyBorder="1" applyAlignment="1">
      <alignment horizontal="center" vertical="center" shrinkToFit="1"/>
    </xf>
    <xf numFmtId="0" fontId="11" fillId="2" borderId="73" xfId="0" applyFont="1" applyFill="1" applyBorder="1" applyAlignment="1">
      <alignment horizontal="center" vertical="center" shrinkToFit="1"/>
    </xf>
    <xf numFmtId="0" fontId="11" fillId="2" borderId="74" xfId="0" applyFont="1" applyFill="1" applyBorder="1" applyAlignment="1">
      <alignment horizontal="center" vertical="center" shrinkToFit="1"/>
    </xf>
    <xf numFmtId="0" fontId="11" fillId="2" borderId="75" xfId="0" applyFont="1" applyFill="1" applyBorder="1" applyAlignment="1">
      <alignment horizontal="center" vertical="center" shrinkToFit="1"/>
    </xf>
    <xf numFmtId="41" fontId="11" fillId="0" borderId="17" xfId="3" applyNumberFormat="1" applyFont="1" applyFill="1" applyBorder="1" applyAlignment="1" applyProtection="1">
      <alignment horizontal="center" vertical="center" shrinkToFit="1"/>
      <protection locked="0"/>
    </xf>
    <xf numFmtId="41" fontId="11" fillId="0" borderId="5" xfId="3" applyNumberFormat="1" applyFont="1" applyFill="1" applyBorder="1" applyAlignment="1" applyProtection="1">
      <alignment horizontal="center" vertical="center" shrinkToFit="1"/>
      <protection locked="0"/>
    </xf>
    <xf numFmtId="41" fontId="11" fillId="0" borderId="8" xfId="3" applyNumberFormat="1" applyFont="1" applyFill="1" applyBorder="1" applyAlignment="1" applyProtection="1">
      <alignment horizontal="center" vertical="center" shrinkToFit="1"/>
      <protection locked="0"/>
    </xf>
    <xf numFmtId="41" fontId="11" fillId="0" borderId="1" xfId="3" applyNumberFormat="1" applyFont="1" applyFill="1" applyBorder="1" applyAlignment="1" applyProtection="1">
      <alignment horizontal="center" vertical="center" shrinkToFit="1"/>
      <protection locked="0"/>
    </xf>
    <xf numFmtId="0" fontId="11" fillId="0" borderId="2" xfId="0" applyFont="1" applyBorder="1" applyAlignment="1" applyProtection="1">
      <alignment horizontal="center" vertical="center" shrinkToFit="1"/>
      <protection locked="0"/>
    </xf>
    <xf numFmtId="41" fontId="11" fillId="0" borderId="27" xfId="3" applyNumberFormat="1" applyFont="1" applyFill="1" applyBorder="1" applyAlignment="1" applyProtection="1">
      <alignment horizontal="center" vertical="center" shrinkToFit="1"/>
      <protection locked="0"/>
    </xf>
    <xf numFmtId="41" fontId="11" fillId="3" borderId="2" xfId="0" applyNumberFormat="1" applyFont="1" applyFill="1" applyBorder="1" applyAlignment="1">
      <alignment horizontal="right" vertical="center" shrinkToFit="1"/>
    </xf>
    <xf numFmtId="41" fontId="23" fillId="3" borderId="56" xfId="0" applyNumberFormat="1" applyFont="1" applyFill="1" applyBorder="1" applyAlignment="1">
      <alignment horizontal="right" vertical="center" shrinkToFit="1"/>
    </xf>
    <xf numFmtId="41" fontId="11" fillId="0" borderId="2" xfId="0" applyNumberFormat="1" applyFont="1" applyBorder="1" applyAlignment="1" applyProtection="1">
      <alignment horizontal="center" vertical="center" shrinkToFit="1"/>
      <protection locked="0"/>
    </xf>
    <xf numFmtId="41" fontId="23" fillId="3" borderId="2" xfId="0" applyNumberFormat="1" applyFont="1" applyFill="1" applyBorder="1" applyAlignment="1">
      <alignment horizontal="center" vertical="center" shrinkToFit="1"/>
    </xf>
    <xf numFmtId="41" fontId="23" fillId="3" borderId="56" xfId="0" applyNumberFormat="1" applyFont="1" applyFill="1" applyBorder="1" applyAlignment="1">
      <alignment horizontal="center" vertical="center" shrinkToFit="1"/>
    </xf>
    <xf numFmtId="177" fontId="11" fillId="0" borderId="65" xfId="0" applyNumberFormat="1" applyFont="1" applyBorder="1" applyAlignment="1" applyProtection="1">
      <alignment horizontal="center" vertical="center" shrinkToFit="1"/>
      <protection locked="0"/>
    </xf>
    <xf numFmtId="177" fontId="11" fillId="0" borderId="57" xfId="0" applyNumberFormat="1" applyFont="1" applyBorder="1" applyAlignment="1" applyProtection="1">
      <alignment horizontal="center" vertical="center" shrinkToFit="1"/>
      <protection locked="0"/>
    </xf>
    <xf numFmtId="177" fontId="11" fillId="0" borderId="66" xfId="0" applyNumberFormat="1" applyFont="1" applyBorder="1" applyAlignment="1" applyProtection="1">
      <alignment horizontal="center" vertical="center" shrinkToFit="1"/>
      <protection locked="0"/>
    </xf>
    <xf numFmtId="0" fontId="11" fillId="0" borderId="93" xfId="0" applyFont="1" applyBorder="1" applyAlignment="1" applyProtection="1">
      <alignment horizontal="center" vertical="center" shrinkToFit="1"/>
      <protection locked="0"/>
    </xf>
    <xf numFmtId="0" fontId="11" fillId="0" borderId="94" xfId="0" applyFont="1" applyBorder="1" applyAlignment="1" applyProtection="1">
      <alignment horizontal="center" vertical="center" shrinkToFit="1"/>
      <protection locked="0"/>
    </xf>
    <xf numFmtId="42" fontId="11" fillId="0" borderId="94" xfId="0" applyNumberFormat="1" applyFont="1" applyBorder="1" applyAlignment="1" applyProtection="1">
      <alignment horizontal="center" vertical="center" shrinkToFit="1"/>
      <protection locked="0"/>
    </xf>
    <xf numFmtId="42" fontId="11" fillId="0" borderId="95" xfId="0" applyNumberFormat="1" applyFont="1" applyBorder="1" applyAlignment="1" applyProtection="1">
      <alignment horizontal="center" vertical="center" shrinkToFit="1"/>
      <protection locked="0"/>
    </xf>
    <xf numFmtId="41" fontId="11" fillId="0" borderId="65" xfId="0" applyNumberFormat="1" applyFont="1" applyBorder="1" applyAlignment="1" applyProtection="1">
      <alignment horizontal="right" vertical="center" shrinkToFit="1"/>
      <protection locked="0"/>
    </xf>
    <xf numFmtId="41" fontId="11" fillId="0" borderId="31" xfId="0" applyNumberFormat="1" applyFont="1" applyBorder="1" applyAlignment="1" applyProtection="1">
      <alignment horizontal="right" vertical="center" shrinkToFit="1"/>
      <protection locked="0"/>
    </xf>
    <xf numFmtId="41" fontId="11" fillId="0" borderId="57" xfId="0" applyNumberFormat="1" applyFont="1" applyBorder="1" applyAlignment="1" applyProtection="1">
      <alignment horizontal="right" vertical="center" shrinkToFit="1"/>
      <protection locked="0"/>
    </xf>
    <xf numFmtId="41" fontId="11" fillId="0" borderId="32" xfId="3" applyNumberFormat="1" applyFont="1" applyFill="1" applyBorder="1" applyAlignment="1" applyProtection="1">
      <alignment horizontal="center" vertical="center" shrinkToFit="1"/>
      <protection locked="0"/>
    </xf>
    <xf numFmtId="41" fontId="11" fillId="0" borderId="20" xfId="3" applyNumberFormat="1" applyFont="1" applyFill="1" applyBorder="1" applyAlignment="1" applyProtection="1">
      <alignment horizontal="center" vertical="center" shrinkToFit="1"/>
      <protection locked="0"/>
    </xf>
    <xf numFmtId="41" fontId="11" fillId="0" borderId="31" xfId="3" applyNumberFormat="1" applyFont="1" applyFill="1" applyBorder="1" applyAlignment="1" applyProtection="1">
      <alignment horizontal="center" vertical="center" shrinkToFit="1"/>
      <protection locked="0"/>
    </xf>
    <xf numFmtId="0" fontId="11" fillId="0" borderId="57" xfId="0" applyFont="1" applyBorder="1" applyAlignment="1" applyProtection="1">
      <alignment horizontal="center" vertical="center" shrinkToFit="1"/>
      <protection locked="0"/>
    </xf>
    <xf numFmtId="41" fontId="11" fillId="0" borderId="57" xfId="0" applyNumberFormat="1" applyFont="1" applyBorder="1" applyAlignment="1" applyProtection="1">
      <alignment horizontal="center" vertical="center" shrinkToFit="1"/>
      <protection locked="0"/>
    </xf>
    <xf numFmtId="41" fontId="11" fillId="0" borderId="12" xfId="3" applyNumberFormat="1" applyFont="1" applyFill="1" applyBorder="1" applyAlignment="1" applyProtection="1">
      <alignment horizontal="center" vertical="center" shrinkToFit="1"/>
      <protection locked="0"/>
    </xf>
    <xf numFmtId="41" fontId="11" fillId="0" borderId="41" xfId="3" applyNumberFormat="1" applyFont="1" applyFill="1" applyBorder="1" applyAlignment="1" applyProtection="1">
      <alignment horizontal="center" vertical="center" shrinkToFit="1"/>
      <protection locked="0"/>
    </xf>
    <xf numFmtId="41" fontId="11" fillId="0" borderId="34" xfId="3" applyNumberFormat="1" applyFont="1" applyFill="1" applyBorder="1" applyAlignment="1" applyProtection="1">
      <alignment horizontal="center" vertical="center" shrinkToFit="1"/>
      <protection locked="0"/>
    </xf>
    <xf numFmtId="41" fontId="11" fillId="0" borderId="21" xfId="3" applyNumberFormat="1" applyFont="1" applyFill="1" applyBorder="1" applyAlignment="1" applyProtection="1">
      <alignment horizontal="center" vertical="center" shrinkToFit="1"/>
      <protection locked="0"/>
    </xf>
    <xf numFmtId="41" fontId="11" fillId="0" borderId="26" xfId="3" applyNumberFormat="1" applyFont="1" applyFill="1" applyBorder="1" applyAlignment="1" applyProtection="1">
      <alignment horizontal="center" vertical="center" shrinkToFit="1"/>
      <protection locked="0"/>
    </xf>
    <xf numFmtId="0" fontId="11" fillId="0" borderId="0" xfId="0" applyFont="1" applyAlignment="1">
      <alignment horizontal="center" vertical="center" shrinkToFit="1"/>
    </xf>
    <xf numFmtId="0" fontId="11" fillId="2" borderId="80" xfId="0" applyFont="1" applyFill="1" applyBorder="1" applyAlignment="1">
      <alignment horizontal="center" vertical="center" shrinkToFit="1"/>
    </xf>
    <xf numFmtId="0" fontId="11" fillId="2" borderId="81" xfId="0" applyFont="1" applyFill="1" applyBorder="1" applyAlignment="1">
      <alignment horizontal="center" vertical="center" shrinkToFit="1"/>
    </xf>
    <xf numFmtId="0" fontId="11" fillId="2" borderId="82" xfId="0" applyFont="1" applyFill="1" applyBorder="1" applyAlignment="1">
      <alignment horizontal="center" vertical="center" shrinkToFit="1"/>
    </xf>
    <xf numFmtId="0" fontId="11" fillId="2" borderId="3" xfId="0" applyFont="1" applyFill="1" applyBorder="1" applyAlignment="1">
      <alignment horizontal="center" vertical="center" shrinkToFit="1"/>
    </xf>
    <xf numFmtId="0" fontId="11" fillId="2" borderId="60" xfId="0" applyFont="1" applyFill="1" applyBorder="1" applyAlignment="1">
      <alignment horizontal="center" vertical="center" shrinkToFit="1"/>
    </xf>
    <xf numFmtId="0" fontId="11" fillId="2" borderId="61" xfId="0" applyFont="1" applyFill="1" applyBorder="1" applyAlignment="1">
      <alignment horizontal="center" vertical="center" shrinkToFit="1"/>
    </xf>
    <xf numFmtId="41" fontId="11" fillId="0" borderId="35" xfId="3" applyNumberFormat="1" applyFont="1" applyFill="1" applyBorder="1" applyAlignment="1" applyProtection="1">
      <alignment horizontal="center" vertical="center" shrinkToFit="1"/>
      <protection locked="0"/>
    </xf>
    <xf numFmtId="41" fontId="11" fillId="0" borderId="63" xfId="0" applyNumberFormat="1" applyFont="1" applyBorder="1" applyAlignment="1" applyProtection="1">
      <alignment horizontal="right" vertical="center" shrinkToFit="1"/>
      <protection locked="0"/>
    </xf>
    <xf numFmtId="41" fontId="11" fillId="3" borderId="63" xfId="0" applyNumberFormat="1" applyFont="1" applyFill="1" applyBorder="1" applyAlignment="1">
      <alignment horizontal="right" vertical="center" shrinkToFit="1"/>
    </xf>
    <xf numFmtId="0" fontId="11" fillId="0" borderId="63" xfId="0" applyFont="1" applyBorder="1" applyAlignment="1" applyProtection="1">
      <alignment horizontal="center" vertical="center" shrinkToFit="1"/>
      <protection locked="0"/>
    </xf>
    <xf numFmtId="41" fontId="23" fillId="3" borderId="63" xfId="0" applyNumberFormat="1" applyFont="1" applyFill="1" applyBorder="1" applyAlignment="1">
      <alignment horizontal="right" vertical="center" shrinkToFit="1"/>
    </xf>
    <xf numFmtId="41" fontId="23" fillId="3" borderId="64" xfId="0" applyNumberFormat="1" applyFont="1" applyFill="1" applyBorder="1" applyAlignment="1">
      <alignment horizontal="right" vertical="center" shrinkToFit="1"/>
    </xf>
    <xf numFmtId="41" fontId="11" fillId="0" borderId="62" xfId="0" applyNumberFormat="1" applyFont="1" applyBorder="1" applyAlignment="1" applyProtection="1">
      <alignment horizontal="right" vertical="center" shrinkToFit="1"/>
      <protection locked="0"/>
    </xf>
    <xf numFmtId="41" fontId="11" fillId="0" borderId="63" xfId="0" applyNumberFormat="1" applyFont="1" applyBorder="1" applyAlignment="1" applyProtection="1">
      <alignment horizontal="center" vertical="center" shrinkToFit="1"/>
      <protection locked="0"/>
    </xf>
    <xf numFmtId="41" fontId="23" fillId="3" borderId="63" xfId="0" applyNumberFormat="1" applyFont="1" applyFill="1" applyBorder="1" applyAlignment="1">
      <alignment horizontal="center" vertical="center" shrinkToFit="1"/>
    </xf>
    <xf numFmtId="41" fontId="23" fillId="3" borderId="64" xfId="0" applyNumberFormat="1" applyFont="1" applyFill="1" applyBorder="1" applyAlignment="1">
      <alignment horizontal="center" vertical="center" shrinkToFit="1"/>
    </xf>
    <xf numFmtId="41" fontId="11" fillId="0" borderId="15" xfId="3" applyNumberFormat="1" applyFont="1" applyFill="1" applyBorder="1" applyAlignment="1" applyProtection="1">
      <alignment horizontal="center" vertical="center" shrinkToFit="1"/>
      <protection locked="0"/>
    </xf>
    <xf numFmtId="177" fontId="11" fillId="0" borderId="62" xfId="0" applyNumberFormat="1" applyFont="1" applyBorder="1" applyAlignment="1" applyProtection="1">
      <alignment horizontal="center" vertical="center" shrinkToFit="1"/>
      <protection locked="0"/>
    </xf>
    <xf numFmtId="177" fontId="11" fillId="0" borderId="63" xfId="0" applyNumberFormat="1" applyFont="1" applyBorder="1" applyAlignment="1" applyProtection="1">
      <alignment horizontal="center" vertical="center" shrinkToFit="1"/>
      <protection locked="0"/>
    </xf>
    <xf numFmtId="177" fontId="11" fillId="0" borderId="64" xfId="0" applyNumberFormat="1" applyFont="1" applyBorder="1" applyAlignment="1" applyProtection="1">
      <alignment horizontal="center" vertical="center" shrinkToFit="1"/>
      <protection locked="0"/>
    </xf>
    <xf numFmtId="0" fontId="11" fillId="0" borderId="76" xfId="0" applyFont="1" applyBorder="1" applyAlignment="1" applyProtection="1">
      <alignment horizontal="center" vertical="center" shrinkToFit="1"/>
      <protection locked="0"/>
    </xf>
    <xf numFmtId="0" fontId="11" fillId="0" borderId="77" xfId="0" applyFont="1" applyBorder="1" applyAlignment="1" applyProtection="1">
      <alignment horizontal="center" vertical="center" shrinkToFit="1"/>
      <protection locked="0"/>
    </xf>
    <xf numFmtId="42" fontId="11" fillId="0" borderId="77" xfId="0" applyNumberFormat="1" applyFont="1" applyBorder="1" applyAlignment="1" applyProtection="1">
      <alignment horizontal="center" vertical="center" shrinkToFit="1"/>
      <protection locked="0"/>
    </xf>
    <xf numFmtId="42" fontId="11" fillId="0" borderId="78" xfId="0" applyNumberFormat="1" applyFont="1" applyBorder="1" applyAlignment="1" applyProtection="1">
      <alignment horizontal="center" vertical="center" shrinkToFit="1"/>
      <protection locked="0"/>
    </xf>
    <xf numFmtId="41" fontId="11" fillId="0" borderId="35" xfId="0" applyNumberFormat="1" applyFont="1" applyBorder="1" applyAlignment="1" applyProtection="1">
      <alignment horizontal="right" vertical="center" shrinkToFit="1"/>
      <protection locked="0"/>
    </xf>
    <xf numFmtId="0" fontId="11" fillId="0" borderId="4" xfId="0" applyFont="1" applyBorder="1" applyAlignment="1" applyProtection="1">
      <alignment horizontal="center" vertical="center" shrinkToFit="1"/>
      <protection locked="0"/>
    </xf>
    <xf numFmtId="0" fontId="11" fillId="0" borderId="56" xfId="0" applyFont="1" applyBorder="1" applyAlignment="1" applyProtection="1">
      <alignment horizontal="center" vertical="center" shrinkToFit="1"/>
      <protection locked="0"/>
    </xf>
    <xf numFmtId="0" fontId="11" fillId="0" borderId="75" xfId="0" applyFont="1" applyBorder="1" applyAlignment="1" applyProtection="1">
      <alignment horizontal="center" vertical="center" shrinkToFit="1"/>
      <protection locked="0"/>
    </xf>
    <xf numFmtId="0" fontId="11" fillId="0" borderId="65" xfId="0" applyFont="1" applyBorder="1" applyAlignment="1" applyProtection="1">
      <alignment horizontal="center" vertical="center" shrinkToFit="1"/>
      <protection locked="0"/>
    </xf>
    <xf numFmtId="0" fontId="11" fillId="0" borderId="66" xfId="0" applyFont="1" applyBorder="1" applyAlignment="1" applyProtection="1">
      <alignment horizontal="center" vertical="center" shrinkToFit="1"/>
      <protection locked="0"/>
    </xf>
    <xf numFmtId="0" fontId="11" fillId="0" borderId="95" xfId="0" applyFont="1" applyBorder="1" applyAlignment="1" applyProtection="1">
      <alignment horizontal="center" vertical="center" shrinkToFit="1"/>
      <protection locked="0"/>
    </xf>
    <xf numFmtId="0" fontId="11" fillId="0" borderId="64" xfId="0" applyFont="1" applyBorder="1" applyAlignment="1" applyProtection="1">
      <alignment horizontal="center" vertical="center" shrinkToFit="1"/>
      <protection locked="0"/>
    </xf>
    <xf numFmtId="0" fontId="12" fillId="0" borderId="29" xfId="0" applyFont="1" applyBorder="1" applyAlignment="1">
      <alignment horizontal="left" vertical="center" shrinkToFit="1"/>
    </xf>
    <xf numFmtId="0" fontId="11" fillId="2" borderId="88" xfId="0" applyFont="1" applyFill="1" applyBorder="1" applyAlignment="1">
      <alignment horizontal="center" vertical="center" shrinkToFit="1"/>
    </xf>
    <xf numFmtId="0" fontId="11" fillId="2" borderId="89" xfId="0" applyFont="1" applyFill="1" applyBorder="1" applyAlignment="1">
      <alignment horizontal="center" vertical="center" shrinkToFit="1"/>
    </xf>
    <xf numFmtId="0" fontId="11" fillId="2" borderId="90" xfId="0" applyFont="1" applyFill="1" applyBorder="1" applyAlignment="1">
      <alignment horizontal="center" vertical="center" shrinkToFit="1"/>
    </xf>
    <xf numFmtId="0" fontId="12" fillId="2" borderId="88" xfId="0" applyFont="1" applyFill="1" applyBorder="1" applyAlignment="1">
      <alignment horizontal="center" vertical="center" shrinkToFit="1"/>
    </xf>
    <xf numFmtId="0" fontId="12" fillId="2" borderId="89" xfId="0" applyFont="1" applyFill="1" applyBorder="1" applyAlignment="1">
      <alignment horizontal="center" vertical="center" shrinkToFit="1"/>
    </xf>
    <xf numFmtId="0" fontId="12" fillId="2" borderId="90" xfId="0" applyFont="1" applyFill="1" applyBorder="1" applyAlignment="1">
      <alignment horizontal="center" vertical="center" shrinkToFit="1"/>
    </xf>
    <xf numFmtId="0" fontId="11" fillId="2" borderId="57"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1" fillId="2" borderId="20" xfId="0" applyFont="1" applyFill="1" applyBorder="1" applyAlignment="1">
      <alignment horizontal="center" vertical="center" shrinkToFit="1"/>
    </xf>
    <xf numFmtId="0" fontId="11" fillId="2" borderId="91"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1" fillId="0" borderId="78" xfId="0" applyFont="1" applyBorder="1" applyAlignment="1" applyProtection="1">
      <alignment horizontal="center" vertical="center" shrinkToFit="1"/>
      <protection locked="0"/>
    </xf>
    <xf numFmtId="0" fontId="11" fillId="0" borderId="83" xfId="0" applyFont="1" applyBorder="1" applyAlignment="1" applyProtection="1">
      <alignment horizontal="center" vertical="center" shrinkToFit="1"/>
      <protection locked="0"/>
    </xf>
    <xf numFmtId="0" fontId="11" fillId="0" borderId="84" xfId="0" applyFont="1" applyBorder="1" applyAlignment="1" applyProtection="1">
      <alignment horizontal="center" vertical="center" shrinkToFit="1"/>
      <protection locked="0"/>
    </xf>
    <xf numFmtId="0" fontId="11" fillId="0" borderId="85" xfId="0" applyFont="1" applyBorder="1" applyAlignment="1" applyProtection="1">
      <alignment horizontal="center" vertical="center" shrinkToFit="1"/>
      <protection locked="0"/>
    </xf>
    <xf numFmtId="0" fontId="11" fillId="0" borderId="92" xfId="0" applyFont="1" applyBorder="1" applyAlignment="1" applyProtection="1">
      <alignment horizontal="center" vertical="center" shrinkToFit="1"/>
      <protection locked="0"/>
    </xf>
    <xf numFmtId="49" fontId="11" fillId="0" borderId="83" xfId="0" applyNumberFormat="1" applyFont="1" applyBorder="1" applyAlignment="1">
      <alignment horizontal="center" vertical="center" shrinkToFit="1"/>
    </xf>
    <xf numFmtId="0" fontId="11" fillId="3" borderId="83" xfId="0" applyFont="1" applyFill="1" applyBorder="1" applyAlignment="1">
      <alignment horizontal="left" vertical="center" shrinkToFit="1"/>
    </xf>
    <xf numFmtId="0" fontId="11" fillId="3" borderId="84" xfId="0" applyFont="1" applyFill="1" applyBorder="1" applyAlignment="1">
      <alignment horizontal="left" vertical="center" shrinkToFit="1"/>
    </xf>
    <xf numFmtId="0" fontId="11" fillId="0" borderId="85" xfId="0" applyFont="1" applyBorder="1" applyAlignment="1" applyProtection="1">
      <alignment horizontal="left" vertical="center" shrinkToFit="1"/>
      <protection locked="0"/>
    </xf>
    <xf numFmtId="0" fontId="11" fillId="0" borderId="83" xfId="0" applyFont="1" applyBorder="1" applyAlignment="1" applyProtection="1">
      <alignment horizontal="left" vertical="center" shrinkToFit="1"/>
      <protection locked="0"/>
    </xf>
    <xf numFmtId="0" fontId="11" fillId="0" borderId="84" xfId="0" applyFont="1" applyBorder="1" applyAlignment="1" applyProtection="1">
      <alignment horizontal="left" vertical="center" shrinkToFit="1"/>
      <protection locked="0"/>
    </xf>
    <xf numFmtId="183" fontId="11" fillId="0" borderId="86" xfId="0" applyNumberFormat="1" applyFont="1" applyBorder="1" applyAlignment="1" applyProtection="1">
      <alignment horizontal="center" vertical="center" shrinkToFit="1"/>
      <protection locked="0"/>
    </xf>
    <xf numFmtId="0" fontId="11" fillId="0" borderId="62" xfId="0" applyFont="1" applyBorder="1" applyAlignment="1" applyProtection="1">
      <alignment horizontal="center" vertical="center" shrinkToFit="1"/>
      <protection locked="0"/>
    </xf>
    <xf numFmtId="0" fontId="32" fillId="0" borderId="0" xfId="0" applyFont="1" applyAlignment="1">
      <alignment horizontal="left" vertical="center" wrapText="1"/>
    </xf>
    <xf numFmtId="0" fontId="12" fillId="0" borderId="62" xfId="0" applyFont="1" applyBorder="1" applyAlignment="1">
      <alignment horizontal="center" vertical="center" shrinkToFit="1"/>
    </xf>
    <xf numFmtId="0" fontId="12" fillId="0" borderId="63" xfId="0" applyFont="1" applyBorder="1" applyAlignment="1">
      <alignment horizontal="center" vertical="center" shrinkToFit="1"/>
    </xf>
    <xf numFmtId="0" fontId="12" fillId="0" borderId="63" xfId="0" applyFont="1" applyBorder="1" applyAlignment="1" applyProtection="1">
      <alignment horizontal="center" vertical="center" shrinkToFit="1"/>
      <protection locked="0"/>
    </xf>
    <xf numFmtId="0" fontId="20" fillId="0" borderId="63" xfId="8" applyFill="1" applyBorder="1" applyAlignment="1" applyProtection="1">
      <alignment horizontal="center" vertical="center" shrinkToFit="1"/>
      <protection locked="0"/>
    </xf>
    <xf numFmtId="0" fontId="12" fillId="0" borderId="64" xfId="0" applyFont="1" applyBorder="1" applyAlignment="1" applyProtection="1">
      <alignment horizontal="center" vertical="center" shrinkToFit="1"/>
      <protection locked="0"/>
    </xf>
    <xf numFmtId="0" fontId="12" fillId="0" borderId="60" xfId="0" applyFont="1" applyBorder="1" applyAlignment="1">
      <alignment horizontal="center" vertical="center" shrinkToFit="1"/>
    </xf>
    <xf numFmtId="0" fontId="12" fillId="0" borderId="61"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2" xfId="0" applyFont="1" applyBorder="1" applyAlignment="1">
      <alignment horizontal="center" vertical="center" shrinkToFit="1"/>
    </xf>
    <xf numFmtId="0" fontId="12" fillId="0" borderId="2" xfId="0" applyFont="1" applyBorder="1" applyAlignment="1" applyProtection="1">
      <alignment horizontal="center" vertical="center" shrinkToFit="1"/>
      <protection locked="0"/>
    </xf>
    <xf numFmtId="0" fontId="20" fillId="0" borderId="2" xfId="8" applyFill="1" applyBorder="1" applyAlignment="1" applyProtection="1">
      <alignment horizontal="center" vertical="center" shrinkToFit="1"/>
      <protection locked="0"/>
    </xf>
    <xf numFmtId="0" fontId="12" fillId="0" borderId="56" xfId="0" applyFont="1" applyBorder="1" applyAlignment="1" applyProtection="1">
      <alignment horizontal="center" vertical="center" shrinkToFit="1"/>
      <protection locked="0"/>
    </xf>
    <xf numFmtId="0" fontId="12" fillId="0" borderId="3" xfId="0" applyFont="1" applyBorder="1" applyAlignment="1">
      <alignment horizontal="center" vertical="center" shrinkToFit="1"/>
    </xf>
    <xf numFmtId="0" fontId="12" fillId="0" borderId="60" xfId="0" applyFont="1" applyBorder="1" applyAlignment="1" applyProtection="1">
      <alignment horizontal="left" vertical="center" shrinkToFit="1"/>
      <protection locked="0"/>
    </xf>
    <xf numFmtId="0" fontId="12" fillId="0" borderId="61" xfId="0" applyFont="1" applyBorder="1" applyAlignment="1" applyProtection="1">
      <alignment horizontal="left" vertical="center" shrinkToFit="1"/>
      <protection locked="0"/>
    </xf>
    <xf numFmtId="0" fontId="12" fillId="0" borderId="65" xfId="0" applyFont="1" applyBorder="1" applyAlignment="1">
      <alignment horizontal="center" vertical="center" shrinkToFit="1"/>
    </xf>
    <xf numFmtId="0" fontId="12" fillId="0" borderId="57" xfId="0" applyFont="1" applyBorder="1" applyAlignment="1">
      <alignment horizontal="center" vertical="center" shrinkToFit="1"/>
    </xf>
    <xf numFmtId="0" fontId="12" fillId="0" borderId="57" xfId="0" applyFont="1" applyBorder="1" applyAlignment="1" applyProtection="1">
      <alignment horizontal="left" vertical="center" shrinkToFit="1"/>
      <protection locked="0"/>
    </xf>
    <xf numFmtId="0" fontId="12" fillId="0" borderId="66" xfId="0" applyFont="1" applyBorder="1" applyAlignment="1" applyProtection="1">
      <alignment horizontal="left" vertical="center" shrinkToFit="1"/>
      <protection locked="0"/>
    </xf>
    <xf numFmtId="0" fontId="12" fillId="0" borderId="58" xfId="0" applyFont="1" applyBorder="1" applyAlignment="1">
      <alignment horizontal="center" vertical="center" shrinkToFit="1"/>
    </xf>
    <xf numFmtId="0" fontId="12" fillId="0" borderId="59" xfId="0" applyFont="1" applyBorder="1" applyAlignment="1">
      <alignment horizontal="center" vertical="center" shrinkToFit="1"/>
    </xf>
    <xf numFmtId="0" fontId="33" fillId="0" borderId="0" xfId="0" applyFont="1" applyAlignment="1">
      <alignment horizontal="left" vertical="center"/>
    </xf>
    <xf numFmtId="188" fontId="9" fillId="0" borderId="34" xfId="0" applyNumberFormat="1" applyFont="1" applyBorder="1" applyAlignment="1">
      <alignment horizontal="left" vertical="center" wrapText="1" shrinkToFit="1"/>
    </xf>
    <xf numFmtId="188" fontId="9" fillId="0" borderId="21" xfId="0" applyNumberFormat="1" applyFont="1" applyBorder="1" applyAlignment="1">
      <alignment horizontal="left" vertical="center" wrapText="1" shrinkToFit="1"/>
    </xf>
    <xf numFmtId="188" fontId="9" fillId="0" borderId="35" xfId="0" applyNumberFormat="1" applyFont="1" applyBorder="1" applyAlignment="1">
      <alignment horizontal="left" vertical="center" wrapText="1" shrinkToFit="1"/>
    </xf>
    <xf numFmtId="0" fontId="9" fillId="0" borderId="35" xfId="0" applyFont="1" applyBorder="1" applyAlignment="1">
      <alignment horizontal="left" vertical="center" wrapText="1" shrinkToFit="1"/>
    </xf>
    <xf numFmtId="188" fontId="9" fillId="0" borderId="26" xfId="0" applyNumberFormat="1" applyFont="1" applyBorder="1" applyAlignment="1">
      <alignment horizontal="left" vertical="center" wrapText="1" shrinkToFit="1"/>
    </xf>
    <xf numFmtId="188" fontId="9" fillId="0" borderId="1" xfId="0" applyNumberFormat="1" applyFont="1" applyBorder="1" applyAlignment="1">
      <alignment horizontal="left" vertical="center" wrapText="1" shrinkToFit="1"/>
    </xf>
    <xf numFmtId="188" fontId="9" fillId="0" borderId="5" xfId="0" applyNumberFormat="1" applyFont="1" applyBorder="1" applyAlignment="1">
      <alignment horizontal="left" vertical="center" wrapText="1" shrinkToFit="1"/>
    </xf>
    <xf numFmtId="188" fontId="9" fillId="0" borderId="8" xfId="0" applyNumberFormat="1" applyFont="1" applyBorder="1" applyAlignment="1">
      <alignment horizontal="left" vertical="center" wrapText="1" shrinkToFit="1"/>
    </xf>
    <xf numFmtId="0" fontId="9" fillId="0" borderId="8" xfId="0" applyFont="1" applyBorder="1" applyAlignment="1">
      <alignment horizontal="left" vertical="center" wrapText="1" shrinkToFit="1"/>
    </xf>
    <xf numFmtId="188" fontId="9" fillId="0" borderId="27" xfId="0" applyNumberFormat="1" applyFont="1" applyBorder="1" applyAlignment="1">
      <alignment horizontal="left" vertical="center" wrapText="1" shrinkToFit="1"/>
    </xf>
    <xf numFmtId="0" fontId="8" fillId="0" borderId="46" xfId="0" applyFont="1" applyBorder="1" applyAlignment="1">
      <alignment horizontal="center" vertical="center" shrinkToFit="1"/>
    </xf>
    <xf numFmtId="0" fontId="8" fillId="0" borderId="44" xfId="0" applyFont="1" applyBorder="1" applyAlignment="1">
      <alignment horizontal="center" vertical="center" shrinkToFit="1"/>
    </xf>
    <xf numFmtId="0" fontId="8" fillId="0" borderId="45" xfId="0" applyFont="1" applyBorder="1" applyAlignment="1">
      <alignment horizontal="center" vertical="center" shrinkToFit="1"/>
    </xf>
    <xf numFmtId="185" fontId="8" fillId="0" borderId="0" xfId="0" applyNumberFormat="1" applyFont="1" applyAlignment="1">
      <alignment horizontal="center" vertical="center" shrinkToFit="1"/>
    </xf>
    <xf numFmtId="185" fontId="8" fillId="0" borderId="29" xfId="0" applyNumberFormat="1" applyFont="1" applyBorder="1" applyAlignment="1">
      <alignment horizontal="center" vertical="center" shrinkToFit="1"/>
    </xf>
    <xf numFmtId="185" fontId="8" fillId="0" borderId="39" xfId="0" applyNumberFormat="1" applyFont="1" applyBorder="1" applyAlignment="1">
      <alignment horizontal="center" vertical="center" shrinkToFit="1"/>
    </xf>
    <xf numFmtId="188" fontId="9" fillId="0" borderId="39" xfId="0" applyNumberFormat="1" applyFont="1" applyBorder="1" applyAlignment="1">
      <alignment horizontal="center" vertical="center" shrinkToFit="1"/>
    </xf>
    <xf numFmtId="188" fontId="9" fillId="0" borderId="0" xfId="0" applyNumberFormat="1" applyFont="1" applyAlignment="1">
      <alignment horizontal="center" vertical="center" shrinkToFit="1"/>
    </xf>
    <xf numFmtId="188" fontId="9" fillId="0" borderId="50" xfId="0" applyNumberFormat="1" applyFont="1" applyBorder="1" applyAlignment="1">
      <alignment horizontal="center" vertical="center" shrinkToFit="1"/>
    </xf>
    <xf numFmtId="188" fontId="9" fillId="0" borderId="68" xfId="0" applyNumberFormat="1" applyFont="1" applyBorder="1" applyAlignment="1">
      <alignment horizontal="left" vertical="center" shrinkToFit="1"/>
    </xf>
    <xf numFmtId="188" fontId="9" fillId="0" borderId="69" xfId="0" applyNumberFormat="1" applyFont="1" applyBorder="1" applyAlignment="1">
      <alignment horizontal="left" vertical="center" shrinkToFit="1"/>
    </xf>
    <xf numFmtId="188" fontId="8" fillId="0" borderId="0" xfId="0" applyNumberFormat="1" applyFont="1" applyAlignment="1">
      <alignment horizontal="right" vertical="center"/>
    </xf>
    <xf numFmtId="0" fontId="8" fillId="0" borderId="31" xfId="0" applyFont="1" applyBorder="1" applyAlignment="1">
      <alignment horizontal="center" vertical="center" shrinkToFit="1"/>
    </xf>
    <xf numFmtId="42" fontId="8" fillId="0" borderId="32" xfId="0" applyNumberFormat="1" applyFont="1" applyBorder="1" applyAlignment="1">
      <alignment horizontal="center" vertical="center" shrinkToFit="1"/>
    </xf>
    <xf numFmtId="42" fontId="8" fillId="0" borderId="20" xfId="0" applyNumberFormat="1" applyFont="1" applyBorder="1" applyAlignment="1">
      <alignment horizontal="center" vertical="center" shrinkToFit="1"/>
    </xf>
    <xf numFmtId="188" fontId="8" fillId="0" borderId="18" xfId="0" applyNumberFormat="1" applyFont="1" applyBorder="1" applyAlignment="1">
      <alignment horizontal="left" vertical="center"/>
    </xf>
    <xf numFmtId="188" fontId="8" fillId="0" borderId="25" xfId="0" applyNumberFormat="1" applyFont="1" applyBorder="1" applyAlignment="1">
      <alignment horizontal="left" vertical="center"/>
    </xf>
    <xf numFmtId="188" fontId="8" fillId="0" borderId="63" xfId="0" applyNumberFormat="1" applyFont="1" applyBorder="1" applyAlignment="1" applyProtection="1">
      <alignment horizontal="center" vertical="center" shrinkToFit="1"/>
      <protection locked="0"/>
    </xf>
    <xf numFmtId="188" fontId="8" fillId="0" borderId="62" xfId="0" applyNumberFormat="1" applyFont="1" applyBorder="1" applyAlignment="1" applyProtection="1">
      <alignment horizontal="center" vertical="center" shrinkToFit="1"/>
      <protection locked="0"/>
    </xf>
    <xf numFmtId="188" fontId="8" fillId="0" borderId="19" xfId="0" applyNumberFormat="1" applyFont="1" applyBorder="1" applyAlignment="1">
      <alignment horizontal="left" vertical="center"/>
    </xf>
    <xf numFmtId="188" fontId="8" fillId="0" borderId="28" xfId="0" applyNumberFormat="1" applyFont="1" applyBorder="1" applyAlignment="1">
      <alignment horizontal="left" vertical="center"/>
    </xf>
    <xf numFmtId="188" fontId="8" fillId="0" borderId="2" xfId="0" applyNumberFormat="1" applyFont="1" applyBorder="1" applyAlignment="1" applyProtection="1">
      <alignment horizontal="center" vertical="center" shrinkToFit="1"/>
      <protection locked="0"/>
    </xf>
    <xf numFmtId="188" fontId="8" fillId="0" borderId="56" xfId="0" applyNumberFormat="1" applyFont="1" applyBorder="1" applyAlignment="1" applyProtection="1">
      <alignment horizontal="center" vertical="center" shrinkToFit="1"/>
      <protection locked="0"/>
    </xf>
    <xf numFmtId="188" fontId="8" fillId="0" borderId="64" xfId="0" applyNumberFormat="1" applyFont="1" applyBorder="1" applyAlignment="1" applyProtection="1">
      <alignment horizontal="center" vertical="center" shrinkToFit="1"/>
      <protection locked="0"/>
    </xf>
    <xf numFmtId="188" fontId="9" fillId="0" borderId="39" xfId="0" applyNumberFormat="1" applyFont="1" applyBorder="1" applyAlignment="1">
      <alignment horizontal="left" vertical="center" shrinkToFit="1"/>
    </xf>
    <xf numFmtId="188" fontId="9" fillId="0" borderId="0" xfId="0" applyNumberFormat="1" applyFont="1" applyAlignment="1">
      <alignment horizontal="left" vertical="center" shrinkToFit="1"/>
    </xf>
    <xf numFmtId="188" fontId="9" fillId="0" borderId="50" xfId="0" applyNumberFormat="1" applyFont="1" applyBorder="1" applyAlignment="1">
      <alignment horizontal="left" vertical="center" shrinkToFit="1"/>
    </xf>
    <xf numFmtId="188" fontId="8" fillId="0" borderId="4" xfId="0" applyNumberFormat="1" applyFont="1" applyBorder="1" applyAlignment="1" applyProtection="1">
      <alignment horizontal="center" vertical="center" shrinkToFit="1"/>
      <protection locked="0"/>
    </xf>
    <xf numFmtId="0" fontId="9" fillId="0" borderId="0" xfId="0" applyFont="1" applyAlignment="1">
      <alignment horizontal="center" vertical="center" wrapText="1" shrinkToFit="1"/>
    </xf>
    <xf numFmtId="188" fontId="8" fillId="0" borderId="39" xfId="0" applyNumberFormat="1" applyFont="1" applyBorder="1" applyAlignment="1">
      <alignment horizontal="center" vertical="center" shrinkToFit="1"/>
    </xf>
    <xf numFmtId="188" fontId="8" fillId="0" borderId="0" xfId="0" applyNumberFormat="1" applyFont="1" applyAlignment="1">
      <alignment horizontal="center" vertical="center" shrinkToFit="1"/>
    </xf>
    <xf numFmtId="41" fontId="8" fillId="0" borderId="15" xfId="0" applyNumberFormat="1" applyFont="1" applyBorder="1" applyAlignment="1">
      <alignment horizontal="left" vertical="center"/>
    </xf>
    <xf numFmtId="41" fontId="8" fillId="0" borderId="21" xfId="0" applyNumberFormat="1" applyFont="1" applyBorder="1" applyAlignment="1">
      <alignment horizontal="left" vertical="center"/>
    </xf>
    <xf numFmtId="41" fontId="8" fillId="0" borderId="35" xfId="0" applyNumberFormat="1" applyFont="1" applyBorder="1" applyAlignment="1">
      <alignment horizontal="left" vertical="center"/>
    </xf>
    <xf numFmtId="0" fontId="8" fillId="0" borderId="15" xfId="0" applyFont="1" applyBorder="1" applyAlignment="1">
      <alignment horizontal="center" vertical="center"/>
    </xf>
    <xf numFmtId="0" fontId="8" fillId="0" borderId="21" xfId="0" applyFont="1" applyBorder="1" applyAlignment="1">
      <alignment horizontal="center" vertical="center"/>
    </xf>
    <xf numFmtId="0" fontId="8" fillId="0" borderId="35" xfId="0" applyFont="1" applyBorder="1" applyAlignment="1">
      <alignment horizontal="center" vertical="center"/>
    </xf>
    <xf numFmtId="41" fontId="8" fillId="0" borderId="21" xfId="0" applyNumberFormat="1" applyFont="1" applyBorder="1" applyAlignment="1">
      <alignment horizontal="right" vertical="center"/>
    </xf>
    <xf numFmtId="41" fontId="8" fillId="0" borderId="26" xfId="0" applyNumberFormat="1" applyFont="1" applyBorder="1" applyAlignment="1">
      <alignment horizontal="right" vertical="center"/>
    </xf>
    <xf numFmtId="180" fontId="8" fillId="0" borderId="0" xfId="0" applyNumberFormat="1" applyFont="1" applyAlignment="1">
      <alignment horizontal="right" vertical="center"/>
    </xf>
    <xf numFmtId="188" fontId="8" fillId="0" borderId="0" xfId="0" applyNumberFormat="1" applyFont="1" applyAlignment="1">
      <alignment horizontal="center" vertical="center"/>
    </xf>
    <xf numFmtId="0" fontId="8" fillId="0" borderId="0" xfId="0" applyFont="1" applyAlignment="1">
      <alignment horizontal="right" vertical="top" shrinkToFit="1"/>
    </xf>
    <xf numFmtId="0" fontId="8" fillId="0" borderId="0" xfId="0" applyFont="1" applyAlignment="1">
      <alignment horizontal="left" vertical="top" wrapText="1"/>
    </xf>
    <xf numFmtId="190" fontId="8" fillId="0" borderId="0" xfId="0" applyNumberFormat="1" applyFont="1" applyAlignment="1">
      <alignment horizontal="center" vertical="center"/>
    </xf>
    <xf numFmtId="190" fontId="8" fillId="0" borderId="0" xfId="0" applyNumberFormat="1" applyFont="1" applyAlignment="1">
      <alignment horizontal="left" vertical="center"/>
    </xf>
    <xf numFmtId="191" fontId="8" fillId="0" borderId="0" xfId="0" applyNumberFormat="1" applyFont="1" applyAlignment="1">
      <alignment horizontal="center" vertical="center" shrinkToFit="1"/>
    </xf>
    <xf numFmtId="188" fontId="8" fillId="0" borderId="0" xfId="0" applyNumberFormat="1" applyFont="1" applyAlignment="1">
      <alignment horizontal="left" vertical="center"/>
    </xf>
    <xf numFmtId="38" fontId="8" fillId="0" borderId="0" xfId="2" applyFont="1" applyFill="1" applyAlignment="1">
      <alignment horizontal="right" vertical="center"/>
    </xf>
    <xf numFmtId="189" fontId="8" fillId="0" borderId="0" xfId="0" applyNumberFormat="1" applyFont="1" applyAlignment="1">
      <alignment horizontal="center" vertical="center"/>
    </xf>
    <xf numFmtId="191" fontId="8" fillId="0" borderId="0" xfId="0" applyNumberFormat="1" applyFont="1" applyAlignment="1">
      <alignment horizontal="left" vertical="center"/>
    </xf>
    <xf numFmtId="0" fontId="8" fillId="0" borderId="0" xfId="0" applyFont="1" applyAlignment="1">
      <alignment horizontal="left" vertical="center" wrapText="1" shrinkToFit="1"/>
    </xf>
    <xf numFmtId="0" fontId="29" fillId="0" borderId="0" xfId="0" applyFont="1" applyAlignment="1">
      <alignment horizontal="center" vertical="center" wrapText="1" shrinkToFit="1"/>
    </xf>
    <xf numFmtId="188" fontId="8" fillId="0" borderId="0" xfId="0" applyNumberFormat="1" applyFont="1" applyAlignment="1">
      <alignment horizontal="left" vertical="top" shrinkToFit="1"/>
    </xf>
    <xf numFmtId="188" fontId="8" fillId="0" borderId="0" xfId="0" applyNumberFormat="1" applyFont="1" applyAlignment="1">
      <alignment horizontal="justify" vertical="top" wrapText="1"/>
    </xf>
    <xf numFmtId="0" fontId="9" fillId="0" borderId="0" xfId="0" applyFont="1" applyAlignment="1">
      <alignment horizontal="center" vertical="center"/>
    </xf>
    <xf numFmtId="0" fontId="9" fillId="0" borderId="0" xfId="0" applyFont="1" applyAlignment="1">
      <alignment vertical="center"/>
    </xf>
    <xf numFmtId="0" fontId="9" fillId="0" borderId="29" xfId="0" applyFont="1" applyBorder="1" applyAlignment="1">
      <alignment vertical="center"/>
    </xf>
    <xf numFmtId="0" fontId="0" fillId="0" borderId="1" xfId="0" applyBorder="1" applyAlignment="1" applyProtection="1">
      <alignment vertical="center"/>
      <protection locked="0"/>
    </xf>
    <xf numFmtId="0" fontId="0" fillId="0" borderId="5" xfId="0" applyBorder="1" applyAlignment="1" applyProtection="1">
      <alignment vertical="center"/>
      <protection locked="0"/>
    </xf>
    <xf numFmtId="0" fontId="0" fillId="0" borderId="8" xfId="0" applyBorder="1" applyAlignment="1" applyProtection="1">
      <alignment vertical="center"/>
      <protection locked="0"/>
    </xf>
    <xf numFmtId="0" fontId="8" fillId="0" borderId="0" xfId="0" applyFont="1" applyAlignment="1">
      <alignment vertical="center"/>
    </xf>
  </cellXfs>
  <cellStyles count="9">
    <cellStyle name="ハイパーリンク" xfId="8" builtinId="8"/>
    <cellStyle name="桁区切り" xfId="2" builtinId="6"/>
    <cellStyle name="通貨" xfId="3" builtinId="7"/>
    <cellStyle name="標準" xfId="0" builtinId="0"/>
    <cellStyle name="標準 2" xfId="5" xr:uid="{00000000-0005-0000-0000-000004000000}"/>
    <cellStyle name="標準 3" xfId="1" xr:uid="{00000000-0005-0000-0000-000005000000}"/>
    <cellStyle name="標準 3 2" xfId="4" xr:uid="{00000000-0005-0000-0000-000006000000}"/>
    <cellStyle name="標準 4" xfId="6" xr:uid="{00000000-0005-0000-0000-000007000000}"/>
    <cellStyle name="標準 5" xfId="7" xr:uid="{00000000-0005-0000-0000-000008000000}"/>
  </cellStyles>
  <dxfs count="50">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00"/>
        </patternFill>
      </fill>
    </dxf>
    <dxf>
      <fill>
        <patternFill>
          <bgColor rgb="FFFFFF66"/>
        </patternFill>
      </fill>
    </dxf>
    <dxf>
      <fill>
        <patternFill>
          <bgColor rgb="FFFFFF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00"/>
        </patternFill>
      </fill>
    </dxf>
    <dxf>
      <fill>
        <patternFill>
          <bgColor rgb="FFFFFF66"/>
        </patternFill>
      </fill>
    </dxf>
    <dxf>
      <fill>
        <patternFill>
          <bgColor rgb="FFFFFF66"/>
        </patternFill>
      </fill>
    </dxf>
    <dxf>
      <fill>
        <patternFill>
          <bgColor rgb="FFFFFF00"/>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66"/>
        </patternFill>
      </fill>
    </dxf>
    <dxf>
      <fill>
        <patternFill>
          <bgColor rgb="FFFFFF00"/>
        </patternFill>
      </fill>
    </dxf>
  </dxfs>
  <tableStyles count="0" defaultTableStyle="TableStyleMedium2" defaultPivotStyle="PivotStyleLight16"/>
  <colors>
    <mruColors>
      <color rgb="FFFFFF66"/>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jidousya@kuruma.co.jp" TargetMode="External"/><Relationship Id="rId1" Type="http://schemas.openxmlformats.org/officeDocument/2006/relationships/hyperlink" Target="mailto:jidousya@kuruma.co.jp"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AU154"/>
  <sheetViews>
    <sheetView workbookViewId="0">
      <selection sqref="A1:D1"/>
    </sheetView>
  </sheetViews>
  <sheetFormatPr defaultColWidth="2.5" defaultRowHeight="15.75"/>
  <cols>
    <col min="1" max="1" width="2.5" style="10"/>
    <col min="2" max="3" width="2.5" style="10" customWidth="1"/>
    <col min="4" max="21" width="2.5" style="10"/>
    <col min="22" max="22" width="2.5" style="10" customWidth="1"/>
    <col min="23" max="26" width="2.5" style="10"/>
    <col min="27" max="27" width="2.5" style="10" customWidth="1"/>
    <col min="28" max="29" width="2.5" style="10"/>
    <col min="30" max="30" width="2.5" style="10" customWidth="1"/>
    <col min="31" max="31" width="9.25" style="10" customWidth="1"/>
    <col min="32" max="32" width="2.5" style="10"/>
    <col min="33" max="33" width="9.25" style="10" customWidth="1"/>
    <col min="34" max="16384" width="2.5" style="10"/>
  </cols>
  <sheetData>
    <row r="1" spans="1:47">
      <c r="A1" s="345" t="s">
        <v>0</v>
      </c>
      <c r="B1" s="345"/>
      <c r="C1" s="345"/>
      <c r="D1" s="345"/>
      <c r="E1" s="60"/>
      <c r="AI1" s="346" t="e">
        <f>#REF!</f>
        <v>#REF!</v>
      </c>
      <c r="AJ1" s="346"/>
      <c r="AK1" s="346"/>
      <c r="AL1" s="346"/>
      <c r="AM1" s="346"/>
      <c r="AN1" s="346"/>
      <c r="AO1" s="346"/>
      <c r="AP1" s="346"/>
      <c r="AQ1" s="346"/>
      <c r="AR1" s="346"/>
      <c r="AS1" s="346"/>
      <c r="AT1" s="346"/>
      <c r="AU1" s="346"/>
    </row>
    <row r="2" spans="1:47">
      <c r="A2" s="347" t="s">
        <v>1</v>
      </c>
      <c r="B2" s="347"/>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row>
    <row r="3" spans="1:47" ht="16.5" thickBot="1">
      <c r="A3" s="10" t="s">
        <v>2</v>
      </c>
    </row>
    <row r="4" spans="1:47">
      <c r="B4" s="225" t="s">
        <v>3</v>
      </c>
      <c r="C4" s="226"/>
      <c r="D4" s="226"/>
      <c r="E4" s="226"/>
      <c r="F4" s="226"/>
      <c r="G4" s="226"/>
      <c r="H4" s="226"/>
      <c r="I4" s="226"/>
      <c r="J4" s="226"/>
      <c r="K4" s="226"/>
      <c r="L4" s="226"/>
      <c r="M4" s="226"/>
      <c r="N4" s="226"/>
      <c r="O4" s="226"/>
      <c r="P4" s="226"/>
      <c r="Q4" s="226"/>
      <c r="R4" s="226"/>
      <c r="S4" s="226"/>
      <c r="T4" s="226"/>
      <c r="U4" s="226"/>
      <c r="V4" s="348"/>
      <c r="W4" s="211" t="s">
        <v>4</v>
      </c>
      <c r="X4" s="208"/>
      <c r="Y4" s="208"/>
      <c r="Z4" s="208"/>
      <c r="AA4" s="208"/>
      <c r="AB4" s="208"/>
      <c r="AC4" s="208"/>
      <c r="AD4" s="208"/>
      <c r="AE4" s="211" t="s">
        <v>5</v>
      </c>
      <c r="AF4" s="208"/>
      <c r="AG4" s="349"/>
      <c r="AH4" s="211" t="s">
        <v>6</v>
      </c>
      <c r="AI4" s="208"/>
      <c r="AJ4" s="208"/>
      <c r="AK4" s="208"/>
      <c r="AL4" s="208"/>
      <c r="AM4" s="208"/>
      <c r="AN4" s="208"/>
      <c r="AO4" s="208"/>
      <c r="AP4" s="208"/>
      <c r="AQ4" s="208"/>
      <c r="AR4" s="208"/>
      <c r="AS4" s="208"/>
      <c r="AT4" s="208"/>
      <c r="AU4" s="212"/>
    </row>
    <row r="5" spans="1:47">
      <c r="B5" s="354" t="s">
        <v>7</v>
      </c>
      <c r="C5" s="351"/>
      <c r="D5" s="351"/>
      <c r="E5" s="351"/>
      <c r="F5" s="351"/>
      <c r="G5" s="351"/>
      <c r="H5" s="351"/>
      <c r="I5" s="351"/>
      <c r="J5" s="351"/>
      <c r="K5" s="352"/>
      <c r="L5" s="350" t="s">
        <v>8</v>
      </c>
      <c r="M5" s="351"/>
      <c r="N5" s="351"/>
      <c r="O5" s="352"/>
      <c r="P5" s="350" t="s">
        <v>9</v>
      </c>
      <c r="Q5" s="351"/>
      <c r="R5" s="351"/>
      <c r="S5" s="351"/>
      <c r="T5" s="351"/>
      <c r="U5" s="351"/>
      <c r="V5" s="352"/>
      <c r="W5" s="331" t="s">
        <v>10</v>
      </c>
      <c r="X5" s="332"/>
      <c r="Y5" s="332"/>
      <c r="Z5" s="333"/>
      <c r="AA5" s="235" t="s">
        <v>11</v>
      </c>
      <c r="AB5" s="198"/>
      <c r="AC5" s="198"/>
      <c r="AD5" s="230"/>
      <c r="AE5" s="350"/>
      <c r="AF5" s="351"/>
      <c r="AG5" s="352"/>
      <c r="AH5" s="350"/>
      <c r="AI5" s="351"/>
      <c r="AJ5" s="351"/>
      <c r="AK5" s="351"/>
      <c r="AL5" s="351"/>
      <c r="AM5" s="351"/>
      <c r="AN5" s="351"/>
      <c r="AO5" s="351"/>
      <c r="AP5" s="351"/>
      <c r="AQ5" s="351"/>
      <c r="AR5" s="351"/>
      <c r="AS5" s="351"/>
      <c r="AT5" s="351"/>
      <c r="AU5" s="353"/>
    </row>
    <row r="6" spans="1:47">
      <c r="B6" s="334" t="s">
        <v>12</v>
      </c>
      <c r="C6" s="335"/>
      <c r="D6" s="335"/>
      <c r="E6" s="335"/>
      <c r="F6" s="335"/>
      <c r="G6" s="335"/>
      <c r="H6" s="335"/>
      <c r="I6" s="335"/>
      <c r="J6" s="335"/>
      <c r="K6" s="336"/>
      <c r="L6" s="337"/>
      <c r="M6" s="338"/>
      <c r="N6" s="338"/>
      <c r="O6" s="339"/>
      <c r="P6" s="340"/>
      <c r="Q6" s="341"/>
      <c r="R6" s="341"/>
      <c r="S6" s="341"/>
      <c r="U6" s="290"/>
      <c r="V6" s="318"/>
      <c r="W6" s="342" t="e">
        <f>SUM(W7:Z11)</f>
        <v>#REF!</v>
      </c>
      <c r="X6" s="343"/>
      <c r="Y6" s="343"/>
      <c r="Z6" s="344"/>
      <c r="AA6" s="11"/>
      <c r="AB6" s="12"/>
      <c r="AC6" s="12"/>
      <c r="AD6" s="13"/>
      <c r="AE6" s="34"/>
      <c r="AF6" s="12"/>
      <c r="AG6" s="54" t="e">
        <f>IF(ISNA(VLOOKUP(B6,#REF!,47,FALSE)),"",VLOOKUP(B6,#REF!,47,FALSE))</f>
        <v>#REF!</v>
      </c>
      <c r="AH6" s="328"/>
      <c r="AI6" s="329"/>
      <c r="AJ6" s="329"/>
      <c r="AK6" s="329"/>
      <c r="AL6" s="329"/>
      <c r="AM6" s="329"/>
      <c r="AN6" s="329"/>
      <c r="AO6" s="329"/>
      <c r="AP6" s="329"/>
      <c r="AQ6" s="329"/>
      <c r="AR6" s="329"/>
      <c r="AS6" s="329"/>
      <c r="AT6" s="329"/>
      <c r="AU6" s="330"/>
    </row>
    <row r="7" spans="1:47">
      <c r="B7" s="14"/>
      <c r="C7" s="176" t="e">
        <f>IF(#REF!="","",#REF!)</f>
        <v>#REF!</v>
      </c>
      <c r="D7" s="176"/>
      <c r="E7" s="176"/>
      <c r="F7" s="176"/>
      <c r="G7" s="176"/>
      <c r="H7" s="176"/>
      <c r="I7" s="176"/>
      <c r="J7" s="176"/>
      <c r="K7" s="177"/>
      <c r="L7" s="178" t="e">
        <f>IF(#REF!="","",#REF!)</f>
        <v>#REF!</v>
      </c>
      <c r="M7" s="179"/>
      <c r="N7" s="179"/>
      <c r="O7" s="180"/>
      <c r="P7" s="181" t="e">
        <f>IF(#REF!="","",#REF!)</f>
        <v>#REF!</v>
      </c>
      <c r="Q7" s="182"/>
      <c r="R7" s="182"/>
      <c r="S7" s="182"/>
      <c r="T7" s="23" t="e">
        <f>IF(P7="","","－")</f>
        <v>#REF!</v>
      </c>
      <c r="U7" s="182" t="e">
        <f>IF(#REF!="","",#REF!)</f>
        <v>#REF!</v>
      </c>
      <c r="V7" s="185"/>
      <c r="W7" s="181" t="e">
        <f>IF(#REF!="","",#REF!)</f>
        <v>#REF!</v>
      </c>
      <c r="X7" s="182"/>
      <c r="Y7" s="182"/>
      <c r="Z7" s="185"/>
      <c r="AA7" s="186" t="e">
        <f>U7</f>
        <v>#REF!</v>
      </c>
      <c r="AB7" s="187"/>
      <c r="AC7" s="187"/>
      <c r="AD7" s="188"/>
      <c r="AE7" s="101" t="e">
        <f>IF(#REF!="","",#REF!)</f>
        <v>#REF!</v>
      </c>
      <c r="AF7" s="51" t="e">
        <f>IF(#REF!="","","～")</f>
        <v>#REF!</v>
      </c>
      <c r="AG7" s="102" t="e">
        <f>IF(AE7="","","令和6年3月")</f>
        <v>#REF!</v>
      </c>
      <c r="AH7" s="174" t="e">
        <f>CONCATENATE("対象月数 ： ",#REF!)</f>
        <v>#REF!</v>
      </c>
      <c r="AI7" s="174"/>
      <c r="AJ7" s="174"/>
      <c r="AK7" s="174"/>
      <c r="AL7" s="174"/>
      <c r="AM7" s="174"/>
      <c r="AN7" s="174"/>
      <c r="AO7" s="174"/>
      <c r="AP7" s="174"/>
      <c r="AQ7" s="174"/>
      <c r="AR7" s="174"/>
      <c r="AS7" s="174"/>
      <c r="AT7" s="174"/>
      <c r="AU7" s="175"/>
    </row>
    <row r="8" spans="1:47">
      <c r="B8" s="14"/>
      <c r="C8" s="176" t="e">
        <f>IF(#REF!="","",#REF!)</f>
        <v>#REF!</v>
      </c>
      <c r="D8" s="176"/>
      <c r="E8" s="176"/>
      <c r="F8" s="176"/>
      <c r="G8" s="176"/>
      <c r="H8" s="176"/>
      <c r="I8" s="176"/>
      <c r="J8" s="176"/>
      <c r="K8" s="177"/>
      <c r="L8" s="178" t="e">
        <f>IF(#REF!="","",#REF!)</f>
        <v>#REF!</v>
      </c>
      <c r="M8" s="179"/>
      <c r="N8" s="179"/>
      <c r="O8" s="180"/>
      <c r="P8" s="181" t="e">
        <f>IF(#REF!="","",#REF!)</f>
        <v>#REF!</v>
      </c>
      <c r="Q8" s="182"/>
      <c r="R8" s="182"/>
      <c r="S8" s="182"/>
      <c r="T8" s="23" t="e">
        <f t="shared" ref="T8:T11" si="0">IF(P8="","","－")</f>
        <v>#REF!</v>
      </c>
      <c r="U8" s="182" t="e">
        <f>IF(#REF!="","",#REF!)</f>
        <v>#REF!</v>
      </c>
      <c r="V8" s="185"/>
      <c r="W8" s="181" t="e">
        <f>IF(#REF!="","",#REF!)</f>
        <v>#REF!</v>
      </c>
      <c r="X8" s="182"/>
      <c r="Y8" s="182"/>
      <c r="Z8" s="185"/>
      <c r="AA8" s="186" t="e">
        <f t="shared" ref="AA8:AA11" si="1">U8</f>
        <v>#REF!</v>
      </c>
      <c r="AB8" s="187"/>
      <c r="AC8" s="187"/>
      <c r="AD8" s="188"/>
      <c r="AE8" s="101" t="e">
        <f>IF(#REF!="","",#REF!)</f>
        <v>#REF!</v>
      </c>
      <c r="AF8" s="51" t="e">
        <f>IF(#REF!="","","～")</f>
        <v>#REF!</v>
      </c>
      <c r="AG8" s="102" t="e">
        <f t="shared" ref="AG8:AG11" si="2">IF(AE8="","","令和6年3月")</f>
        <v>#REF!</v>
      </c>
      <c r="AH8" s="174" t="e">
        <f>CONCATENATE("対象月数 ： ",#REF!)</f>
        <v>#REF!</v>
      </c>
      <c r="AI8" s="174"/>
      <c r="AJ8" s="174"/>
      <c r="AK8" s="174"/>
      <c r="AL8" s="174"/>
      <c r="AM8" s="174"/>
      <c r="AN8" s="174"/>
      <c r="AO8" s="174"/>
      <c r="AP8" s="174"/>
      <c r="AQ8" s="174"/>
      <c r="AR8" s="174"/>
      <c r="AS8" s="174"/>
      <c r="AT8" s="174"/>
      <c r="AU8" s="175"/>
    </row>
    <row r="9" spans="1:47">
      <c r="B9" s="14"/>
      <c r="C9" s="176" t="e">
        <f>IF(#REF!="","",#REF!)</f>
        <v>#REF!</v>
      </c>
      <c r="D9" s="176"/>
      <c r="E9" s="176"/>
      <c r="F9" s="176"/>
      <c r="G9" s="176"/>
      <c r="H9" s="176"/>
      <c r="I9" s="176"/>
      <c r="J9" s="176"/>
      <c r="K9" s="177"/>
      <c r="L9" s="178" t="e">
        <f>IF(#REF!="","",#REF!)</f>
        <v>#REF!</v>
      </c>
      <c r="M9" s="179"/>
      <c r="N9" s="179"/>
      <c r="O9" s="180"/>
      <c r="P9" s="181" t="e">
        <f>IF(#REF!="","",#REF!)</f>
        <v>#REF!</v>
      </c>
      <c r="Q9" s="182"/>
      <c r="R9" s="182"/>
      <c r="S9" s="182"/>
      <c r="T9" s="23" t="e">
        <f t="shared" si="0"/>
        <v>#REF!</v>
      </c>
      <c r="U9" s="182" t="e">
        <f>IF(#REF!="","",#REF!)</f>
        <v>#REF!</v>
      </c>
      <c r="V9" s="185"/>
      <c r="W9" s="181" t="e">
        <f>IF(#REF!="","",#REF!)</f>
        <v>#REF!</v>
      </c>
      <c r="X9" s="182"/>
      <c r="Y9" s="182"/>
      <c r="Z9" s="185"/>
      <c r="AA9" s="186" t="e">
        <f t="shared" si="1"/>
        <v>#REF!</v>
      </c>
      <c r="AB9" s="187"/>
      <c r="AC9" s="187"/>
      <c r="AD9" s="188"/>
      <c r="AE9" s="101" t="e">
        <f>IF(#REF!="","",#REF!)</f>
        <v>#REF!</v>
      </c>
      <c r="AF9" s="51" t="e">
        <f>IF(#REF!="","","～")</f>
        <v>#REF!</v>
      </c>
      <c r="AG9" s="102" t="e">
        <f t="shared" si="2"/>
        <v>#REF!</v>
      </c>
      <c r="AH9" s="174" t="e">
        <f>CONCATENATE("対象月数 ： ",#REF!)</f>
        <v>#REF!</v>
      </c>
      <c r="AI9" s="174"/>
      <c r="AJ9" s="174"/>
      <c r="AK9" s="174"/>
      <c r="AL9" s="174"/>
      <c r="AM9" s="174"/>
      <c r="AN9" s="174"/>
      <c r="AO9" s="174"/>
      <c r="AP9" s="174"/>
      <c r="AQ9" s="174"/>
      <c r="AR9" s="174"/>
      <c r="AS9" s="174"/>
      <c r="AT9" s="174"/>
      <c r="AU9" s="175"/>
    </row>
    <row r="10" spans="1:47">
      <c r="B10" s="14"/>
      <c r="C10" s="176" t="e">
        <f>IF(#REF!="","",#REF!)</f>
        <v>#REF!</v>
      </c>
      <c r="D10" s="176"/>
      <c r="E10" s="176"/>
      <c r="F10" s="176"/>
      <c r="G10" s="176"/>
      <c r="H10" s="176"/>
      <c r="I10" s="176"/>
      <c r="J10" s="176"/>
      <c r="K10" s="177"/>
      <c r="L10" s="178" t="e">
        <f>IF(#REF!="","",#REF!)</f>
        <v>#REF!</v>
      </c>
      <c r="M10" s="179"/>
      <c r="N10" s="179"/>
      <c r="O10" s="180"/>
      <c r="P10" s="181" t="e">
        <f>IF(#REF!="","",#REF!)</f>
        <v>#REF!</v>
      </c>
      <c r="Q10" s="182"/>
      <c r="R10" s="182"/>
      <c r="S10" s="182"/>
      <c r="T10" s="23" t="e">
        <f t="shared" si="0"/>
        <v>#REF!</v>
      </c>
      <c r="U10" s="182" t="e">
        <f>IF(#REF!="","",#REF!)</f>
        <v>#REF!</v>
      </c>
      <c r="V10" s="185"/>
      <c r="W10" s="181" t="e">
        <f>IF(#REF!="","",#REF!)</f>
        <v>#REF!</v>
      </c>
      <c r="X10" s="182"/>
      <c r="Y10" s="182"/>
      <c r="Z10" s="185"/>
      <c r="AA10" s="186" t="e">
        <f t="shared" si="1"/>
        <v>#REF!</v>
      </c>
      <c r="AB10" s="187"/>
      <c r="AC10" s="187"/>
      <c r="AD10" s="188"/>
      <c r="AE10" s="101" t="e">
        <f>IF(#REF!="","",#REF!)</f>
        <v>#REF!</v>
      </c>
      <c r="AF10" s="51" t="e">
        <f>IF(#REF!="","","～")</f>
        <v>#REF!</v>
      </c>
      <c r="AG10" s="102" t="e">
        <f t="shared" si="2"/>
        <v>#REF!</v>
      </c>
      <c r="AH10" s="174" t="e">
        <f>CONCATENATE("対象月数 ： ",#REF!)</f>
        <v>#REF!</v>
      </c>
      <c r="AI10" s="174"/>
      <c r="AJ10" s="174"/>
      <c r="AK10" s="174"/>
      <c r="AL10" s="174"/>
      <c r="AM10" s="174"/>
      <c r="AN10" s="174"/>
      <c r="AO10" s="174"/>
      <c r="AP10" s="174"/>
      <c r="AQ10" s="174"/>
      <c r="AR10" s="174"/>
      <c r="AS10" s="174"/>
      <c r="AT10" s="174"/>
      <c r="AU10" s="175"/>
    </row>
    <row r="11" spans="1:47">
      <c r="B11" s="14"/>
      <c r="C11" s="176" t="e">
        <f>IF(#REF!="","",#REF!)</f>
        <v>#REF!</v>
      </c>
      <c r="D11" s="176"/>
      <c r="E11" s="176"/>
      <c r="F11" s="176"/>
      <c r="G11" s="176"/>
      <c r="H11" s="176"/>
      <c r="I11" s="176"/>
      <c r="J11" s="176"/>
      <c r="K11" s="177"/>
      <c r="L11" s="178" t="e">
        <f>IF(#REF!="","",#REF!)</f>
        <v>#REF!</v>
      </c>
      <c r="M11" s="179"/>
      <c r="N11" s="179"/>
      <c r="O11" s="180"/>
      <c r="P11" s="181" t="e">
        <f>IF(#REF!="","",#REF!)</f>
        <v>#REF!</v>
      </c>
      <c r="Q11" s="182"/>
      <c r="R11" s="182"/>
      <c r="S11" s="182"/>
      <c r="T11" s="23" t="e">
        <f t="shared" si="0"/>
        <v>#REF!</v>
      </c>
      <c r="U11" s="182" t="e">
        <f>IF(#REF!="","",#REF!)</f>
        <v>#REF!</v>
      </c>
      <c r="V11" s="185"/>
      <c r="W11" s="181" t="e">
        <f>IF(#REF!="","",#REF!)</f>
        <v>#REF!</v>
      </c>
      <c r="X11" s="182"/>
      <c r="Y11" s="182"/>
      <c r="Z11" s="185"/>
      <c r="AA11" s="186" t="e">
        <f t="shared" si="1"/>
        <v>#REF!</v>
      </c>
      <c r="AB11" s="187"/>
      <c r="AC11" s="187"/>
      <c r="AD11" s="188"/>
      <c r="AE11" s="101" t="e">
        <f>IF(#REF!="","",#REF!)</f>
        <v>#REF!</v>
      </c>
      <c r="AF11" s="51" t="e">
        <f>IF(#REF!="","","～")</f>
        <v>#REF!</v>
      </c>
      <c r="AG11" s="102" t="e">
        <f t="shared" si="2"/>
        <v>#REF!</v>
      </c>
      <c r="AH11" s="174" t="e">
        <f>CONCATENATE("対象月数 ： ",#REF!)</f>
        <v>#REF!</v>
      </c>
      <c r="AI11" s="174"/>
      <c r="AJ11" s="174"/>
      <c r="AK11" s="174"/>
      <c r="AL11" s="174"/>
      <c r="AM11" s="174"/>
      <c r="AN11" s="174"/>
      <c r="AO11" s="174"/>
      <c r="AP11" s="174"/>
      <c r="AQ11" s="174"/>
      <c r="AR11" s="174"/>
      <c r="AS11" s="174"/>
      <c r="AT11" s="174"/>
      <c r="AU11" s="175"/>
    </row>
    <row r="12" spans="1:47">
      <c r="B12" s="14"/>
      <c r="C12" s="1"/>
      <c r="D12" s="1"/>
      <c r="E12" s="1"/>
      <c r="F12" s="1"/>
      <c r="G12" s="1"/>
      <c r="H12" s="1"/>
      <c r="I12" s="1"/>
      <c r="J12" s="1"/>
      <c r="K12" s="18"/>
      <c r="L12" s="19"/>
      <c r="M12" s="2"/>
      <c r="N12" s="2"/>
      <c r="O12" s="20"/>
      <c r="P12" s="21"/>
      <c r="Q12" s="22"/>
      <c r="R12" s="22"/>
      <c r="S12" s="22"/>
      <c r="T12" s="23"/>
      <c r="U12" s="24"/>
      <c r="V12" s="25"/>
      <c r="W12" s="21"/>
      <c r="X12" s="22"/>
      <c r="Y12" s="22"/>
      <c r="Z12" s="26"/>
      <c r="AA12" s="27"/>
      <c r="AD12" s="28"/>
      <c r="AE12" s="34"/>
      <c r="AF12" s="51"/>
      <c r="AG12" s="17"/>
      <c r="AH12" s="29"/>
      <c r="AI12" s="30"/>
      <c r="AJ12" s="30"/>
      <c r="AK12" s="30"/>
      <c r="AL12" s="30"/>
      <c r="AM12" s="30"/>
      <c r="AN12" s="30"/>
      <c r="AO12" s="30"/>
      <c r="AP12" s="30"/>
      <c r="AQ12" s="30"/>
      <c r="AR12" s="30"/>
      <c r="AS12" s="30"/>
      <c r="AT12" s="30"/>
      <c r="AU12" s="31"/>
    </row>
    <row r="13" spans="1:47">
      <c r="B13" s="14" t="s">
        <v>13</v>
      </c>
      <c r="C13" s="1"/>
      <c r="D13" s="1"/>
      <c r="E13" s="1"/>
      <c r="F13" s="1"/>
      <c r="G13" s="1"/>
      <c r="H13" s="1"/>
      <c r="I13" s="1"/>
      <c r="J13" s="1"/>
      <c r="K13" s="18"/>
      <c r="L13" s="19"/>
      <c r="M13" s="2"/>
      <c r="N13" s="2"/>
      <c r="O13" s="20"/>
      <c r="P13" s="21"/>
      <c r="Q13" s="22"/>
      <c r="R13" s="22"/>
      <c r="S13" s="22"/>
      <c r="T13" s="23"/>
      <c r="U13" s="24"/>
      <c r="V13" s="25"/>
      <c r="W13" s="321" t="e">
        <f>SUM(W14:Z16)</f>
        <v>#REF!</v>
      </c>
      <c r="X13" s="322"/>
      <c r="Y13" s="322"/>
      <c r="Z13" s="323"/>
      <c r="AA13" s="27"/>
      <c r="AD13" s="28"/>
      <c r="AE13" s="16"/>
      <c r="AF13" s="55"/>
      <c r="AG13" s="15"/>
      <c r="AH13" s="29"/>
      <c r="AI13" s="30"/>
      <c r="AJ13" s="30"/>
      <c r="AK13" s="30"/>
      <c r="AL13" s="30"/>
      <c r="AM13" s="30"/>
      <c r="AN13" s="30"/>
      <c r="AO13" s="30"/>
      <c r="AP13" s="30"/>
      <c r="AQ13" s="30"/>
      <c r="AR13" s="30"/>
      <c r="AS13" s="30"/>
      <c r="AT13" s="30"/>
      <c r="AU13" s="31"/>
    </row>
    <row r="14" spans="1:47">
      <c r="B14" s="14"/>
      <c r="C14" s="324" t="e">
        <f>IF(#REF!="","",#REF!)</f>
        <v>#REF!</v>
      </c>
      <c r="D14" s="324"/>
      <c r="E14" s="324"/>
      <c r="F14" s="324"/>
      <c r="G14" s="324"/>
      <c r="H14" s="324"/>
      <c r="I14" s="324"/>
      <c r="J14" s="324"/>
      <c r="K14" s="325"/>
      <c r="L14" s="178" t="e">
        <f>IF(#REF!="","",#REF!)</f>
        <v>#REF!</v>
      </c>
      <c r="M14" s="179"/>
      <c r="N14" s="179"/>
      <c r="O14" s="180"/>
      <c r="P14" s="181" t="e">
        <f>IF(#REF!="","",#REF!)</f>
        <v>#REF!</v>
      </c>
      <c r="Q14" s="182"/>
      <c r="R14" s="182"/>
      <c r="S14" s="182"/>
      <c r="T14" s="23" t="e">
        <f>IF(P14="","","×")</f>
        <v>#REF!</v>
      </c>
      <c r="U14" s="326" t="e">
        <f>IF(#REF!="","",#REF!)</f>
        <v>#REF!</v>
      </c>
      <c r="V14" s="327"/>
      <c r="W14" s="181" t="e">
        <f>IF($T$14="","",L14)</f>
        <v>#REF!</v>
      </c>
      <c r="X14" s="182"/>
      <c r="Y14" s="182"/>
      <c r="Z14" s="185"/>
      <c r="AA14" s="319"/>
      <c r="AB14" s="240"/>
      <c r="AC14" s="240"/>
      <c r="AD14" s="320"/>
      <c r="AE14" s="189" t="e">
        <f>IF(#REF!="","",#REF!)</f>
        <v>#REF!</v>
      </c>
      <c r="AF14" s="190"/>
      <c r="AG14" s="191"/>
      <c r="AH14" s="315" t="e">
        <f>IF(#REF!="","",#REF!)</f>
        <v>#REF!</v>
      </c>
      <c r="AI14" s="316"/>
      <c r="AJ14" s="316"/>
      <c r="AK14" s="316"/>
      <c r="AL14" s="316"/>
      <c r="AM14" s="316" t="e">
        <f>IF(#REF!="","",#REF!)</f>
        <v>#REF!</v>
      </c>
      <c r="AN14" s="316"/>
      <c r="AO14" s="316"/>
      <c r="AP14" s="316"/>
      <c r="AQ14" s="316"/>
      <c r="AR14" s="316"/>
      <c r="AS14" s="316"/>
      <c r="AT14" s="316"/>
      <c r="AU14" s="317"/>
    </row>
    <row r="15" spans="1:47">
      <c r="B15" s="14"/>
      <c r="C15" s="324" t="e">
        <f>IF(#REF!="","",#REF!)</f>
        <v>#REF!</v>
      </c>
      <c r="D15" s="324"/>
      <c r="E15" s="324"/>
      <c r="F15" s="324"/>
      <c r="G15" s="324"/>
      <c r="H15" s="324"/>
      <c r="I15" s="324"/>
      <c r="J15" s="324"/>
      <c r="K15" s="325"/>
      <c r="L15" s="178" t="e">
        <f>IF(#REF!="","",#REF!)</f>
        <v>#REF!</v>
      </c>
      <c r="M15" s="179"/>
      <c r="N15" s="179"/>
      <c r="O15" s="180"/>
      <c r="P15" s="181" t="e">
        <f>IF(#REF!="","",#REF!)</f>
        <v>#REF!</v>
      </c>
      <c r="Q15" s="182"/>
      <c r="R15" s="182"/>
      <c r="S15" s="182"/>
      <c r="T15" s="23" t="e">
        <f t="shared" ref="T15:T16" si="3">IF(P15="","","×")</f>
        <v>#REF!</v>
      </c>
      <c r="U15" s="326" t="e">
        <f>IF(#REF!="","",#REF!)</f>
        <v>#REF!</v>
      </c>
      <c r="V15" s="327"/>
      <c r="W15" s="181" t="e">
        <f t="shared" ref="W15:W16" si="4">IF($T$14="","",L15)</f>
        <v>#REF!</v>
      </c>
      <c r="X15" s="182"/>
      <c r="Y15" s="182"/>
      <c r="Z15" s="185"/>
      <c r="AA15" s="319"/>
      <c r="AB15" s="240"/>
      <c r="AC15" s="240"/>
      <c r="AD15" s="320"/>
      <c r="AE15" s="189" t="e">
        <f>IF(#REF!="","",#REF!)</f>
        <v>#REF!</v>
      </c>
      <c r="AF15" s="190"/>
      <c r="AG15" s="191"/>
      <c r="AH15" s="315" t="e">
        <f>IF(#REF!="","",#REF!)</f>
        <v>#REF!</v>
      </c>
      <c r="AI15" s="316"/>
      <c r="AJ15" s="316"/>
      <c r="AK15" s="316"/>
      <c r="AL15" s="316"/>
      <c r="AM15" s="316" t="e">
        <f>IF(#REF!="","",#REF!)</f>
        <v>#REF!</v>
      </c>
      <c r="AN15" s="316"/>
      <c r="AO15" s="316"/>
      <c r="AP15" s="316"/>
      <c r="AQ15" s="316"/>
      <c r="AR15" s="316"/>
      <c r="AS15" s="316"/>
      <c r="AT15" s="316"/>
      <c r="AU15" s="317"/>
    </row>
    <row r="16" spans="1:47">
      <c r="B16" s="14"/>
      <c r="C16" s="324" t="e">
        <f>IF(#REF!="","",#REF!)</f>
        <v>#REF!</v>
      </c>
      <c r="D16" s="324"/>
      <c r="E16" s="324"/>
      <c r="F16" s="324"/>
      <c r="G16" s="324"/>
      <c r="H16" s="324"/>
      <c r="I16" s="324"/>
      <c r="J16" s="324"/>
      <c r="K16" s="325"/>
      <c r="L16" s="178" t="e">
        <f>IF(#REF!="","",#REF!)</f>
        <v>#REF!</v>
      </c>
      <c r="M16" s="179"/>
      <c r="N16" s="179"/>
      <c r="O16" s="180"/>
      <c r="P16" s="181" t="e">
        <f>IF(#REF!="","",#REF!)</f>
        <v>#REF!</v>
      </c>
      <c r="Q16" s="182"/>
      <c r="R16" s="182"/>
      <c r="S16" s="182"/>
      <c r="T16" s="23" t="e">
        <f t="shared" si="3"/>
        <v>#REF!</v>
      </c>
      <c r="U16" s="326" t="e">
        <f>IF(#REF!="","",#REF!)</f>
        <v>#REF!</v>
      </c>
      <c r="V16" s="327"/>
      <c r="W16" s="181" t="e">
        <f t="shared" si="4"/>
        <v>#REF!</v>
      </c>
      <c r="X16" s="182"/>
      <c r="Y16" s="182"/>
      <c r="Z16" s="185"/>
      <c r="AA16" s="319"/>
      <c r="AB16" s="240"/>
      <c r="AC16" s="240"/>
      <c r="AD16" s="320"/>
      <c r="AE16" s="189" t="e">
        <f>IF(#REF!="","",#REF!)</f>
        <v>#REF!</v>
      </c>
      <c r="AF16" s="190"/>
      <c r="AG16" s="191"/>
      <c r="AH16" s="315" t="e">
        <f>IF(#REF!="","",#REF!)</f>
        <v>#REF!</v>
      </c>
      <c r="AI16" s="316"/>
      <c r="AJ16" s="316"/>
      <c r="AK16" s="316"/>
      <c r="AL16" s="316"/>
      <c r="AM16" s="316" t="e">
        <f>IF(#REF!="","",#REF!)</f>
        <v>#REF!</v>
      </c>
      <c r="AN16" s="316"/>
      <c r="AO16" s="316"/>
      <c r="AP16" s="316"/>
      <c r="AQ16" s="316"/>
      <c r="AR16" s="316"/>
      <c r="AS16" s="316"/>
      <c r="AT16" s="316"/>
      <c r="AU16" s="317"/>
    </row>
    <row r="17" spans="2:47">
      <c r="B17" s="14"/>
      <c r="C17" s="32"/>
      <c r="D17" s="32"/>
      <c r="E17" s="32"/>
      <c r="F17" s="32"/>
      <c r="G17" s="32"/>
      <c r="H17" s="32"/>
      <c r="I17" s="32"/>
      <c r="J17" s="32"/>
      <c r="K17" s="33"/>
      <c r="L17" s="19"/>
      <c r="M17" s="2"/>
      <c r="N17" s="2"/>
      <c r="O17" s="20"/>
      <c r="P17" s="21"/>
      <c r="Q17" s="22"/>
      <c r="R17" s="22"/>
      <c r="S17" s="22"/>
      <c r="T17" s="23"/>
      <c r="U17" s="24"/>
      <c r="V17" s="25"/>
      <c r="W17" s="21"/>
      <c r="X17" s="22"/>
      <c r="Y17" s="22"/>
      <c r="Z17" s="26"/>
      <c r="AA17" s="27"/>
      <c r="AD17" s="28"/>
      <c r="AE17" s="16"/>
      <c r="AF17" s="55"/>
      <c r="AG17" s="15"/>
      <c r="AH17" s="29"/>
      <c r="AI17" s="30"/>
      <c r="AJ17" s="30"/>
      <c r="AK17" s="30"/>
      <c r="AL17" s="30"/>
      <c r="AM17" s="30"/>
      <c r="AN17" s="30"/>
      <c r="AO17" s="30"/>
      <c r="AP17" s="30"/>
      <c r="AQ17" s="30"/>
      <c r="AR17" s="30"/>
      <c r="AS17" s="30"/>
      <c r="AT17" s="30"/>
      <c r="AU17" s="31"/>
    </row>
    <row r="18" spans="2:47">
      <c r="B18" s="14" t="s">
        <v>14</v>
      </c>
      <c r="C18" s="32"/>
      <c r="D18" s="32"/>
      <c r="E18" s="32"/>
      <c r="F18" s="32"/>
      <c r="G18" s="32"/>
      <c r="H18" s="32"/>
      <c r="I18" s="32"/>
      <c r="J18" s="32"/>
      <c r="K18" s="33"/>
      <c r="L18" s="19"/>
      <c r="M18" s="2"/>
      <c r="N18" s="2"/>
      <c r="O18" s="20"/>
      <c r="P18" s="21"/>
      <c r="Q18" s="22"/>
      <c r="R18" s="22"/>
      <c r="S18" s="22"/>
      <c r="T18" s="23"/>
      <c r="U18" s="24"/>
      <c r="V18" s="25"/>
      <c r="W18" s="321" t="e">
        <f>SUM(W19:Z22)</f>
        <v>#REF!</v>
      </c>
      <c r="X18" s="322"/>
      <c r="Y18" s="322"/>
      <c r="Z18" s="323"/>
      <c r="AA18" s="27"/>
      <c r="AD18" s="28"/>
      <c r="AE18" s="16"/>
      <c r="AF18" s="55"/>
      <c r="AG18" s="15"/>
      <c r="AH18" s="29"/>
      <c r="AI18" s="30"/>
      <c r="AJ18" s="30"/>
      <c r="AK18" s="30"/>
      <c r="AL18" s="30"/>
      <c r="AM18" s="30"/>
      <c r="AN18" s="30"/>
      <c r="AO18" s="30"/>
      <c r="AP18" s="30"/>
      <c r="AQ18" s="30"/>
      <c r="AR18" s="30"/>
      <c r="AS18" s="30"/>
      <c r="AT18" s="30"/>
      <c r="AU18" s="31"/>
    </row>
    <row r="19" spans="2:47">
      <c r="B19" s="14"/>
      <c r="C19" s="324" t="e">
        <f>IF(#REF!="","",#REF!)</f>
        <v>#REF!</v>
      </c>
      <c r="D19" s="324"/>
      <c r="E19" s="324"/>
      <c r="F19" s="324"/>
      <c r="G19" s="324"/>
      <c r="H19" s="324"/>
      <c r="I19" s="324"/>
      <c r="J19" s="324"/>
      <c r="K19" s="325"/>
      <c r="L19" s="178" t="e">
        <f>IF(#REF!="","",#REF!)</f>
        <v>#REF!</v>
      </c>
      <c r="M19" s="179"/>
      <c r="N19" s="179"/>
      <c r="O19" s="180"/>
      <c r="P19" s="181" t="e">
        <f>IF(#REF!="","",#REF!)</f>
        <v>#REF!</v>
      </c>
      <c r="Q19" s="182"/>
      <c r="R19" s="182"/>
      <c r="S19" s="182"/>
      <c r="T19" s="23" t="e">
        <f>IF(P19="","","×")</f>
        <v>#REF!</v>
      </c>
      <c r="U19" s="290" t="e">
        <f>IF(#REF!="","",#REF!)</f>
        <v>#REF!</v>
      </c>
      <c r="V19" s="318"/>
      <c r="W19" s="181" t="e">
        <f>IF($T$19="","",L19)</f>
        <v>#REF!</v>
      </c>
      <c r="X19" s="182"/>
      <c r="Y19" s="182"/>
      <c r="Z19" s="185"/>
      <c r="AA19" s="319"/>
      <c r="AB19" s="240"/>
      <c r="AC19" s="240"/>
      <c r="AD19" s="320"/>
      <c r="AE19" s="189" t="e">
        <f>IF(#REF!="","",#REF!)</f>
        <v>#REF!</v>
      </c>
      <c r="AF19" s="190"/>
      <c r="AG19" s="191"/>
      <c r="AH19" s="315" t="e">
        <f>IF(#REF!="","",#REF!)</f>
        <v>#REF!</v>
      </c>
      <c r="AI19" s="316"/>
      <c r="AJ19" s="316"/>
      <c r="AK19" s="316"/>
      <c r="AL19" s="316"/>
      <c r="AM19" s="316" t="e">
        <f>IF(#REF!="","",#REF!)</f>
        <v>#REF!</v>
      </c>
      <c r="AN19" s="316"/>
      <c r="AO19" s="316"/>
      <c r="AP19" s="316"/>
      <c r="AQ19" s="316" t="e">
        <f>IF(#REF!="","",#REF!)</f>
        <v>#REF!</v>
      </c>
      <c r="AR19" s="316"/>
      <c r="AS19" s="316"/>
      <c r="AT19" s="316"/>
      <c r="AU19" s="317"/>
    </row>
    <row r="20" spans="2:47">
      <c r="B20" s="14"/>
      <c r="C20" s="324" t="e">
        <f>IF(#REF!="","",#REF!)</f>
        <v>#REF!</v>
      </c>
      <c r="D20" s="324"/>
      <c r="E20" s="324"/>
      <c r="F20" s="324"/>
      <c r="G20" s="324"/>
      <c r="H20" s="324"/>
      <c r="I20" s="324"/>
      <c r="J20" s="324"/>
      <c r="K20" s="325"/>
      <c r="L20" s="178" t="e">
        <f>IF(#REF!="","",#REF!)</f>
        <v>#REF!</v>
      </c>
      <c r="M20" s="179"/>
      <c r="N20" s="179"/>
      <c r="O20" s="180"/>
      <c r="P20" s="181" t="e">
        <f>IF(#REF!="","",#REF!)</f>
        <v>#REF!</v>
      </c>
      <c r="Q20" s="182"/>
      <c r="R20" s="182"/>
      <c r="S20" s="182"/>
      <c r="T20" s="23" t="e">
        <f t="shared" ref="T20:T22" si="5">IF(P20="","","×")</f>
        <v>#REF!</v>
      </c>
      <c r="U20" s="290" t="e">
        <f>IF(#REF!="","",#REF!)</f>
        <v>#REF!</v>
      </c>
      <c r="V20" s="318"/>
      <c r="W20" s="181" t="e">
        <f>IF($T$19="","",L20)</f>
        <v>#REF!</v>
      </c>
      <c r="X20" s="182"/>
      <c r="Y20" s="182"/>
      <c r="Z20" s="185"/>
      <c r="AA20" s="319"/>
      <c r="AB20" s="240"/>
      <c r="AC20" s="240"/>
      <c r="AD20" s="320"/>
      <c r="AE20" s="189" t="e">
        <f>IF(#REF!="","",#REF!)</f>
        <v>#REF!</v>
      </c>
      <c r="AF20" s="190"/>
      <c r="AG20" s="191"/>
      <c r="AH20" s="315" t="e">
        <f>IF(#REF!="","",#REF!)</f>
        <v>#REF!</v>
      </c>
      <c r="AI20" s="316"/>
      <c r="AJ20" s="316"/>
      <c r="AK20" s="316"/>
      <c r="AL20" s="316"/>
      <c r="AM20" s="316" t="e">
        <f>IF(#REF!="","",#REF!)</f>
        <v>#REF!</v>
      </c>
      <c r="AN20" s="316"/>
      <c r="AO20" s="316"/>
      <c r="AP20" s="316"/>
      <c r="AQ20" s="316" t="e">
        <f>IF(#REF!="","",#REF!)</f>
        <v>#REF!</v>
      </c>
      <c r="AR20" s="316"/>
      <c r="AS20" s="316"/>
      <c r="AT20" s="316"/>
      <c r="AU20" s="317"/>
    </row>
    <row r="21" spans="2:47">
      <c r="B21" s="14"/>
      <c r="C21" s="324" t="e">
        <f>IF(#REF!="","",#REF!)</f>
        <v>#REF!</v>
      </c>
      <c r="D21" s="324"/>
      <c r="E21" s="324"/>
      <c r="F21" s="324"/>
      <c r="G21" s="324"/>
      <c r="H21" s="324"/>
      <c r="I21" s="324"/>
      <c r="J21" s="324"/>
      <c r="K21" s="325"/>
      <c r="L21" s="178" t="e">
        <f>IF(#REF!="","",#REF!)</f>
        <v>#REF!</v>
      </c>
      <c r="M21" s="179"/>
      <c r="N21" s="179"/>
      <c r="O21" s="180"/>
      <c r="P21" s="181" t="e">
        <f>IF(#REF!="","",#REF!)</f>
        <v>#REF!</v>
      </c>
      <c r="Q21" s="182"/>
      <c r="R21" s="182"/>
      <c r="S21" s="182"/>
      <c r="T21" s="23" t="e">
        <f t="shared" si="5"/>
        <v>#REF!</v>
      </c>
      <c r="U21" s="290" t="e">
        <f>IF(#REF!="","",#REF!)</f>
        <v>#REF!</v>
      </c>
      <c r="V21" s="318"/>
      <c r="W21" s="181" t="e">
        <f>IF($T$19="","",L21)</f>
        <v>#REF!</v>
      </c>
      <c r="X21" s="182"/>
      <c r="Y21" s="182"/>
      <c r="Z21" s="185"/>
      <c r="AA21" s="319"/>
      <c r="AB21" s="240"/>
      <c r="AC21" s="240"/>
      <c r="AD21" s="320"/>
      <c r="AE21" s="189" t="e">
        <f>IF(#REF!="","",#REF!)</f>
        <v>#REF!</v>
      </c>
      <c r="AF21" s="190"/>
      <c r="AG21" s="191"/>
      <c r="AH21" s="315" t="e">
        <f>IF(#REF!="","",#REF!)</f>
        <v>#REF!</v>
      </c>
      <c r="AI21" s="316"/>
      <c r="AJ21" s="316"/>
      <c r="AK21" s="316"/>
      <c r="AL21" s="316"/>
      <c r="AM21" s="316" t="e">
        <f>IF(#REF!="","",#REF!)</f>
        <v>#REF!</v>
      </c>
      <c r="AN21" s="316"/>
      <c r="AO21" s="316"/>
      <c r="AP21" s="316"/>
      <c r="AQ21" s="316" t="e">
        <f>IF(#REF!="","",#REF!)</f>
        <v>#REF!</v>
      </c>
      <c r="AR21" s="316"/>
      <c r="AS21" s="316"/>
      <c r="AT21" s="316"/>
      <c r="AU21" s="317"/>
    </row>
    <row r="22" spans="2:47">
      <c r="B22" s="14"/>
      <c r="C22" s="324" t="e">
        <f>IF(#REF!="","",#REF!)</f>
        <v>#REF!</v>
      </c>
      <c r="D22" s="324"/>
      <c r="E22" s="324"/>
      <c r="F22" s="324"/>
      <c r="G22" s="324"/>
      <c r="H22" s="324"/>
      <c r="I22" s="324"/>
      <c r="J22" s="324"/>
      <c r="K22" s="325"/>
      <c r="L22" s="178" t="e">
        <f>IF(#REF!="","",#REF!)</f>
        <v>#REF!</v>
      </c>
      <c r="M22" s="179"/>
      <c r="N22" s="179"/>
      <c r="O22" s="180"/>
      <c r="P22" s="181" t="e">
        <f>IF(#REF!="","",#REF!)</f>
        <v>#REF!</v>
      </c>
      <c r="Q22" s="182"/>
      <c r="R22" s="182"/>
      <c r="S22" s="182"/>
      <c r="T22" s="23" t="e">
        <f t="shared" si="5"/>
        <v>#REF!</v>
      </c>
      <c r="U22" s="290" t="e">
        <f>IF(#REF!="","",#REF!)</f>
        <v>#REF!</v>
      </c>
      <c r="V22" s="318"/>
      <c r="W22" s="181" t="e">
        <f>IF($T$19="","",L22)</f>
        <v>#REF!</v>
      </c>
      <c r="X22" s="182"/>
      <c r="Y22" s="182"/>
      <c r="Z22" s="185"/>
      <c r="AA22" s="319"/>
      <c r="AB22" s="240"/>
      <c r="AC22" s="240"/>
      <c r="AD22" s="320"/>
      <c r="AE22" s="189" t="e">
        <f>IF(#REF!="","",#REF!)</f>
        <v>#REF!</v>
      </c>
      <c r="AF22" s="190"/>
      <c r="AG22" s="191"/>
      <c r="AH22" s="315" t="e">
        <f>IF(#REF!="","",#REF!)</f>
        <v>#REF!</v>
      </c>
      <c r="AI22" s="316"/>
      <c r="AJ22" s="316"/>
      <c r="AK22" s="316"/>
      <c r="AL22" s="316"/>
      <c r="AM22" s="316" t="e">
        <f>IF(#REF!="","",#REF!)</f>
        <v>#REF!</v>
      </c>
      <c r="AN22" s="316"/>
      <c r="AO22" s="316"/>
      <c r="AP22" s="316"/>
      <c r="AQ22" s="316" t="e">
        <f>IF(#REF!="","",#REF!)</f>
        <v>#REF!</v>
      </c>
      <c r="AR22" s="316"/>
      <c r="AS22" s="316"/>
      <c r="AT22" s="316"/>
      <c r="AU22" s="317"/>
    </row>
    <row r="23" spans="2:47">
      <c r="B23" s="14"/>
      <c r="C23" s="32"/>
      <c r="D23" s="32"/>
      <c r="E23" s="32"/>
      <c r="F23" s="32"/>
      <c r="G23" s="32"/>
      <c r="H23" s="32"/>
      <c r="I23" s="32"/>
      <c r="J23" s="32"/>
      <c r="K23" s="33"/>
      <c r="L23" s="19"/>
      <c r="M23" s="2"/>
      <c r="N23" s="2"/>
      <c r="O23" s="20"/>
      <c r="P23" s="21"/>
      <c r="Q23" s="22"/>
      <c r="R23" s="22"/>
      <c r="S23" s="22"/>
      <c r="T23" s="23"/>
      <c r="U23" s="24"/>
      <c r="V23" s="25"/>
      <c r="W23" s="21"/>
      <c r="X23" s="22"/>
      <c r="Y23" s="22"/>
      <c r="Z23" s="26"/>
      <c r="AA23" s="27"/>
      <c r="AD23" s="28"/>
      <c r="AE23" s="46"/>
      <c r="AF23" s="62"/>
      <c r="AG23" s="45"/>
      <c r="AH23" s="29"/>
      <c r="AI23" s="30"/>
      <c r="AJ23" s="30"/>
      <c r="AK23" s="30"/>
      <c r="AL23" s="30"/>
      <c r="AM23" s="30"/>
      <c r="AN23" s="30"/>
      <c r="AO23" s="30"/>
      <c r="AP23" s="30"/>
      <c r="AQ23" s="30"/>
      <c r="AR23" s="30"/>
      <c r="AS23" s="30"/>
      <c r="AT23" s="30"/>
      <c r="AU23" s="31"/>
    </row>
    <row r="24" spans="2:47">
      <c r="B24" s="14" t="s">
        <v>15</v>
      </c>
      <c r="C24" s="32"/>
      <c r="D24" s="32"/>
      <c r="E24" s="32"/>
      <c r="F24" s="32"/>
      <c r="G24" s="32"/>
      <c r="H24" s="32"/>
      <c r="I24" s="32"/>
      <c r="J24" s="32"/>
      <c r="K24" s="33"/>
      <c r="L24" s="19"/>
      <c r="M24" s="2"/>
      <c r="N24" s="2"/>
      <c r="O24" s="20"/>
      <c r="P24" s="21"/>
      <c r="Q24" s="22"/>
      <c r="R24" s="22"/>
      <c r="S24" s="22"/>
      <c r="T24" s="23"/>
      <c r="U24" s="24"/>
      <c r="V24" s="25"/>
      <c r="W24" s="321" t="e">
        <f>SUM(W25:Z26)</f>
        <v>#REF!</v>
      </c>
      <c r="X24" s="322"/>
      <c r="Y24" s="322"/>
      <c r="Z24" s="323"/>
      <c r="AA24" s="27"/>
      <c r="AD24" s="28"/>
      <c r="AE24" s="46"/>
      <c r="AF24" s="62"/>
      <c r="AG24" s="45"/>
      <c r="AH24" s="315" t="s">
        <v>16</v>
      </c>
      <c r="AI24" s="316"/>
      <c r="AJ24" s="316"/>
      <c r="AK24" s="316"/>
      <c r="AL24" s="316"/>
      <c r="AM24" s="316"/>
      <c r="AN24" s="316"/>
      <c r="AO24" s="316"/>
      <c r="AP24" s="316" t="s">
        <v>17</v>
      </c>
      <c r="AQ24" s="316"/>
      <c r="AR24" s="316"/>
      <c r="AS24" s="316"/>
      <c r="AT24" s="316"/>
      <c r="AU24" s="317"/>
    </row>
    <row r="25" spans="2:47">
      <c r="B25" s="14"/>
      <c r="C25" s="658" t="e">
        <f>IF(#REF!="","",#REF!)</f>
        <v>#REF!</v>
      </c>
      <c r="D25" s="658"/>
      <c r="E25" s="658"/>
      <c r="F25" s="658"/>
      <c r="G25" s="658"/>
      <c r="H25" s="658"/>
      <c r="I25" s="658"/>
      <c r="J25" s="658"/>
      <c r="K25" s="659"/>
      <c r="L25" s="178" t="e">
        <f>IF(#REF!="","",#REF!)</f>
        <v>#REF!</v>
      </c>
      <c r="M25" s="179"/>
      <c r="N25" s="179"/>
      <c r="O25" s="180"/>
      <c r="P25" s="181" t="e">
        <f>IF(#REF!="","",#REF!)</f>
        <v>#REF!</v>
      </c>
      <c r="Q25" s="182"/>
      <c r="R25" s="182"/>
      <c r="S25" s="182"/>
      <c r="T25" s="23" t="e">
        <f>IF(P25="","","×")</f>
        <v>#REF!</v>
      </c>
      <c r="U25" s="290" t="e">
        <f>IF(#REF!="","",#REF!)</f>
        <v>#REF!</v>
      </c>
      <c r="V25" s="318"/>
      <c r="W25" s="181" t="e">
        <f>IF($T$25="","",L25)</f>
        <v>#REF!</v>
      </c>
      <c r="X25" s="182"/>
      <c r="Y25" s="182"/>
      <c r="Z25" s="185"/>
      <c r="AA25" s="319"/>
      <c r="AB25" s="240"/>
      <c r="AC25" s="240"/>
      <c r="AD25" s="320"/>
      <c r="AE25" s="189" t="e">
        <f>IF(#REF!="","",#REF!)</f>
        <v>#REF!</v>
      </c>
      <c r="AF25" s="190"/>
      <c r="AG25" s="191"/>
      <c r="AH25" s="315" t="e">
        <f>IF(#REF!="","",#REF!)</f>
        <v>#REF!</v>
      </c>
      <c r="AI25" s="316"/>
      <c r="AJ25" s="316"/>
      <c r="AK25" s="316"/>
      <c r="AL25" s="316"/>
      <c r="AM25" s="316"/>
      <c r="AN25" s="316"/>
      <c r="AO25" s="316"/>
      <c r="AP25" s="316" t="e">
        <f>IF(#REF!="","",#REF!)</f>
        <v>#REF!</v>
      </c>
      <c r="AQ25" s="316"/>
      <c r="AR25" s="316"/>
      <c r="AS25" s="316"/>
      <c r="AT25" s="316"/>
      <c r="AU25" s="317"/>
    </row>
    <row r="26" spans="2:47">
      <c r="B26" s="14"/>
      <c r="C26" s="658" t="e">
        <f>IF(#REF!="","",#REF!)</f>
        <v>#REF!</v>
      </c>
      <c r="D26" s="658"/>
      <c r="E26" s="658"/>
      <c r="F26" s="658"/>
      <c r="G26" s="658"/>
      <c r="H26" s="658"/>
      <c r="I26" s="658"/>
      <c r="J26" s="658"/>
      <c r="K26" s="659"/>
      <c r="L26" s="178" t="e">
        <f>IF(#REF!="","",#REF!)</f>
        <v>#REF!</v>
      </c>
      <c r="M26" s="179"/>
      <c r="N26" s="179"/>
      <c r="O26" s="180"/>
      <c r="P26" s="181" t="e">
        <f>IF(#REF!="","",#REF!)</f>
        <v>#REF!</v>
      </c>
      <c r="Q26" s="182"/>
      <c r="R26" s="182"/>
      <c r="S26" s="182"/>
      <c r="T26" s="23" t="e">
        <f>IF(P26="","","×")</f>
        <v>#REF!</v>
      </c>
      <c r="U26" s="290" t="e">
        <f>IF(#REF!="","",#REF!)</f>
        <v>#REF!</v>
      </c>
      <c r="V26" s="318"/>
      <c r="W26" s="181" t="e">
        <f>IF($T$25="","",L26)</f>
        <v>#REF!</v>
      </c>
      <c r="X26" s="182"/>
      <c r="Y26" s="182"/>
      <c r="Z26" s="185"/>
      <c r="AA26" s="319"/>
      <c r="AB26" s="240"/>
      <c r="AC26" s="240"/>
      <c r="AD26" s="320"/>
      <c r="AE26" s="189" t="e">
        <f>IF(#REF!="","",#REF!)</f>
        <v>#REF!</v>
      </c>
      <c r="AF26" s="190"/>
      <c r="AG26" s="191"/>
      <c r="AH26" s="315" t="e">
        <f>IF(#REF!="","",#REF!)</f>
        <v>#REF!</v>
      </c>
      <c r="AI26" s="316"/>
      <c r="AJ26" s="316"/>
      <c r="AK26" s="316"/>
      <c r="AL26" s="316"/>
      <c r="AM26" s="316"/>
      <c r="AN26" s="316"/>
      <c r="AO26" s="316"/>
      <c r="AP26" s="316" t="e">
        <f>IF(#REF!="","",#REF!)</f>
        <v>#REF!</v>
      </c>
      <c r="AQ26" s="316"/>
      <c r="AR26" s="316"/>
      <c r="AS26" s="316"/>
      <c r="AT26" s="316"/>
      <c r="AU26" s="317"/>
    </row>
    <row r="27" spans="2:47">
      <c r="B27" s="14"/>
      <c r="C27" s="32"/>
      <c r="D27" s="32"/>
      <c r="E27" s="32"/>
      <c r="F27" s="32"/>
      <c r="G27" s="32"/>
      <c r="H27" s="32"/>
      <c r="I27" s="32"/>
      <c r="J27" s="32"/>
      <c r="K27" s="33"/>
      <c r="L27" s="19"/>
      <c r="M27" s="2"/>
      <c r="N27" s="2"/>
      <c r="O27" s="20"/>
      <c r="P27" s="21"/>
      <c r="Q27" s="22"/>
      <c r="R27" s="22"/>
      <c r="S27" s="22"/>
      <c r="T27" s="23"/>
      <c r="U27" s="24"/>
      <c r="V27" s="25"/>
      <c r="W27" s="21"/>
      <c r="X27" s="22"/>
      <c r="Y27" s="22"/>
      <c r="Z27" s="26"/>
      <c r="AA27" s="27"/>
      <c r="AD27" s="28"/>
      <c r="AE27" s="46"/>
      <c r="AF27" s="62"/>
      <c r="AG27" s="45"/>
      <c r="AH27" s="29"/>
      <c r="AI27" s="30"/>
      <c r="AJ27" s="30"/>
      <c r="AK27" s="30"/>
      <c r="AL27" s="30"/>
      <c r="AM27" s="30"/>
      <c r="AN27" s="30"/>
      <c r="AO27" s="30"/>
      <c r="AP27" s="30"/>
      <c r="AQ27" s="30"/>
      <c r="AR27" s="30"/>
      <c r="AS27" s="30"/>
      <c r="AT27" s="30"/>
      <c r="AU27" s="31"/>
    </row>
    <row r="28" spans="2:47">
      <c r="B28" s="14" t="s">
        <v>18</v>
      </c>
      <c r="C28" s="32"/>
      <c r="D28" s="32"/>
      <c r="E28" s="32"/>
      <c r="F28" s="32"/>
      <c r="G28" s="32"/>
      <c r="H28" s="32"/>
      <c r="I28" s="32"/>
      <c r="J28" s="32"/>
      <c r="K28" s="33"/>
      <c r="L28" s="19"/>
      <c r="M28" s="2"/>
      <c r="N28" s="2"/>
      <c r="O28" s="20"/>
      <c r="P28" s="21"/>
      <c r="Q28" s="22"/>
      <c r="R28" s="22"/>
      <c r="S28" s="22"/>
      <c r="T28" s="23"/>
      <c r="U28" s="24"/>
      <c r="V28" s="25"/>
      <c r="W28" s="312" t="e">
        <f>SUM(W29:Z37)</f>
        <v>#REF!</v>
      </c>
      <c r="X28" s="313"/>
      <c r="Y28" s="313"/>
      <c r="Z28" s="314"/>
      <c r="AA28" s="57"/>
      <c r="AB28" s="58"/>
      <c r="AC28" s="58"/>
      <c r="AD28" s="59"/>
      <c r="AE28" s="46"/>
      <c r="AF28" s="62"/>
      <c r="AG28" s="45"/>
      <c r="AH28" s="315" t="s">
        <v>19</v>
      </c>
      <c r="AI28" s="316"/>
      <c r="AJ28" s="316"/>
      <c r="AK28" s="316"/>
      <c r="AL28" s="316"/>
      <c r="AM28" s="316"/>
      <c r="AN28" s="316"/>
      <c r="AO28" s="316"/>
      <c r="AP28" s="316"/>
      <c r="AQ28" s="316"/>
      <c r="AR28" s="316"/>
      <c r="AS28" s="316"/>
      <c r="AT28" s="316"/>
      <c r="AU28" s="317"/>
    </row>
    <row r="29" spans="2:47">
      <c r="B29" s="14"/>
      <c r="C29" s="176" t="e">
        <f>IF(#REF!="","",#REF!)</f>
        <v>#REF!</v>
      </c>
      <c r="D29" s="176"/>
      <c r="E29" s="176"/>
      <c r="F29" s="176"/>
      <c r="G29" s="176"/>
      <c r="H29" s="176"/>
      <c r="I29" s="176"/>
      <c r="J29" s="176"/>
      <c r="K29" s="177"/>
      <c r="L29" s="178" t="e">
        <f>IF(#REF!="","",#REF!)</f>
        <v>#REF!</v>
      </c>
      <c r="M29" s="179"/>
      <c r="N29" s="179"/>
      <c r="O29" s="180"/>
      <c r="P29" s="181" t="e">
        <f>IF(#REF!="","",#REF!)</f>
        <v>#REF!</v>
      </c>
      <c r="Q29" s="182"/>
      <c r="R29" s="182"/>
      <c r="S29" s="182"/>
      <c r="T29" s="23" t="e">
        <f>IF(#REF!="","","－")</f>
        <v>#REF!</v>
      </c>
      <c r="U29" s="183" t="e">
        <f>IF(#REF!="","",#REF!)</f>
        <v>#REF!</v>
      </c>
      <c r="V29" s="184"/>
      <c r="W29" s="181" t="e">
        <f>IF(#REF!="","",#REF!)</f>
        <v>#REF!</v>
      </c>
      <c r="X29" s="182"/>
      <c r="Y29" s="182"/>
      <c r="Z29" s="185"/>
      <c r="AA29" s="186" t="e">
        <f t="shared" ref="AA29:AA33" si="6">U29</f>
        <v>#REF!</v>
      </c>
      <c r="AB29" s="187"/>
      <c r="AC29" s="187"/>
      <c r="AD29" s="188"/>
      <c r="AE29" s="189" t="e">
        <f>IF(#REF!="","",#REF!)</f>
        <v>#REF!</v>
      </c>
      <c r="AF29" s="190"/>
      <c r="AG29" s="191"/>
      <c r="AH29" s="174" t="e">
        <f>IF(#REF!="","",#REF!)</f>
        <v>#REF!</v>
      </c>
      <c r="AI29" s="174"/>
      <c r="AJ29" s="174"/>
      <c r="AK29" s="174"/>
      <c r="AL29" s="174"/>
      <c r="AM29" s="174"/>
      <c r="AN29" s="174"/>
      <c r="AO29" s="174"/>
      <c r="AP29" s="174"/>
      <c r="AQ29" s="174"/>
      <c r="AR29" s="174"/>
      <c r="AS29" s="174"/>
      <c r="AT29" s="174"/>
      <c r="AU29" s="175"/>
    </row>
    <row r="30" spans="2:47">
      <c r="B30" s="14"/>
      <c r="C30" s="176" t="e">
        <f>IF(#REF!="","",#REF!)</f>
        <v>#REF!</v>
      </c>
      <c r="D30" s="176"/>
      <c r="E30" s="176"/>
      <c r="F30" s="176"/>
      <c r="G30" s="176"/>
      <c r="H30" s="176"/>
      <c r="I30" s="176"/>
      <c r="J30" s="176"/>
      <c r="K30" s="177"/>
      <c r="L30" s="178" t="e">
        <f>IF(#REF!="","",#REF!)</f>
        <v>#REF!</v>
      </c>
      <c r="M30" s="179"/>
      <c r="N30" s="179"/>
      <c r="O30" s="180"/>
      <c r="P30" s="181" t="e">
        <f>IF(#REF!="","",#REF!)</f>
        <v>#REF!</v>
      </c>
      <c r="Q30" s="182"/>
      <c r="R30" s="182"/>
      <c r="S30" s="182"/>
      <c r="T30" s="23" t="e">
        <f>IF(#REF!="","","－")</f>
        <v>#REF!</v>
      </c>
      <c r="U30" s="183" t="e">
        <f>IF(#REF!="","",#REF!)</f>
        <v>#REF!</v>
      </c>
      <c r="V30" s="184"/>
      <c r="W30" s="181" t="e">
        <f>IF(#REF!="","",#REF!)</f>
        <v>#REF!</v>
      </c>
      <c r="X30" s="182"/>
      <c r="Y30" s="182"/>
      <c r="Z30" s="185"/>
      <c r="AA30" s="186" t="e">
        <f t="shared" si="6"/>
        <v>#REF!</v>
      </c>
      <c r="AB30" s="187"/>
      <c r="AC30" s="187"/>
      <c r="AD30" s="188"/>
      <c r="AE30" s="189" t="e">
        <f>IF(#REF!="","",#REF!)</f>
        <v>#REF!</v>
      </c>
      <c r="AF30" s="190"/>
      <c r="AG30" s="191"/>
      <c r="AH30" s="174" t="e">
        <f>IF(#REF!="","",#REF!)</f>
        <v>#REF!</v>
      </c>
      <c r="AI30" s="174"/>
      <c r="AJ30" s="174"/>
      <c r="AK30" s="174"/>
      <c r="AL30" s="174"/>
      <c r="AM30" s="174"/>
      <c r="AN30" s="174"/>
      <c r="AO30" s="174"/>
      <c r="AP30" s="174"/>
      <c r="AQ30" s="174"/>
      <c r="AR30" s="174"/>
      <c r="AS30" s="174"/>
      <c r="AT30" s="174"/>
      <c r="AU30" s="175"/>
    </row>
    <row r="31" spans="2:47">
      <c r="B31" s="14"/>
      <c r="C31" s="176" t="e">
        <f>IF(#REF!="","",#REF!)</f>
        <v>#REF!</v>
      </c>
      <c r="D31" s="176"/>
      <c r="E31" s="176"/>
      <c r="F31" s="176"/>
      <c r="G31" s="176"/>
      <c r="H31" s="176"/>
      <c r="I31" s="176"/>
      <c r="J31" s="176"/>
      <c r="K31" s="177"/>
      <c r="L31" s="178" t="e">
        <f>IF(#REF!="","",#REF!)</f>
        <v>#REF!</v>
      </c>
      <c r="M31" s="179"/>
      <c r="N31" s="179"/>
      <c r="O31" s="180"/>
      <c r="P31" s="181" t="e">
        <f>IF(#REF!="","",#REF!)</f>
        <v>#REF!</v>
      </c>
      <c r="Q31" s="182"/>
      <c r="R31" s="182"/>
      <c r="S31" s="182"/>
      <c r="T31" s="23" t="e">
        <f>IF(#REF!="","","－")</f>
        <v>#REF!</v>
      </c>
      <c r="U31" s="183" t="e">
        <f>IF(#REF!="","",#REF!)</f>
        <v>#REF!</v>
      </c>
      <c r="V31" s="184"/>
      <c r="W31" s="181" t="e">
        <f>IF(#REF!="","",#REF!)</f>
        <v>#REF!</v>
      </c>
      <c r="X31" s="182"/>
      <c r="Y31" s="182"/>
      <c r="Z31" s="185"/>
      <c r="AA31" s="186" t="e">
        <f t="shared" si="6"/>
        <v>#REF!</v>
      </c>
      <c r="AB31" s="187"/>
      <c r="AC31" s="187"/>
      <c r="AD31" s="188"/>
      <c r="AE31" s="189" t="e">
        <f>IF(#REF!="","",#REF!)</f>
        <v>#REF!</v>
      </c>
      <c r="AF31" s="190"/>
      <c r="AG31" s="191"/>
      <c r="AH31" s="174" t="e">
        <f>IF(#REF!="","",#REF!)</f>
        <v>#REF!</v>
      </c>
      <c r="AI31" s="174"/>
      <c r="AJ31" s="174"/>
      <c r="AK31" s="174"/>
      <c r="AL31" s="174"/>
      <c r="AM31" s="174"/>
      <c r="AN31" s="174"/>
      <c r="AO31" s="174"/>
      <c r="AP31" s="174"/>
      <c r="AQ31" s="174"/>
      <c r="AR31" s="174"/>
      <c r="AS31" s="174"/>
      <c r="AT31" s="174"/>
      <c r="AU31" s="175"/>
    </row>
    <row r="32" spans="2:47">
      <c r="B32" s="14"/>
      <c r="C32" s="176" t="e">
        <f>IF(#REF!="","",#REF!)</f>
        <v>#REF!</v>
      </c>
      <c r="D32" s="176"/>
      <c r="E32" s="176"/>
      <c r="F32" s="176"/>
      <c r="G32" s="176"/>
      <c r="H32" s="176"/>
      <c r="I32" s="176"/>
      <c r="J32" s="176"/>
      <c r="K32" s="177"/>
      <c r="L32" s="178" t="e">
        <f>IF(#REF!="","",#REF!)</f>
        <v>#REF!</v>
      </c>
      <c r="M32" s="179"/>
      <c r="N32" s="179"/>
      <c r="O32" s="180"/>
      <c r="P32" s="181" t="e">
        <f>IF(#REF!="","",#REF!)</f>
        <v>#REF!</v>
      </c>
      <c r="Q32" s="182"/>
      <c r="R32" s="182"/>
      <c r="S32" s="182"/>
      <c r="T32" s="23" t="e">
        <f>IF(#REF!="","","－")</f>
        <v>#REF!</v>
      </c>
      <c r="U32" s="183" t="e">
        <f>IF(#REF!="","",#REF!)</f>
        <v>#REF!</v>
      </c>
      <c r="V32" s="184"/>
      <c r="W32" s="181" t="e">
        <f>IF(#REF!="","",#REF!)</f>
        <v>#REF!</v>
      </c>
      <c r="X32" s="182"/>
      <c r="Y32" s="182"/>
      <c r="Z32" s="185"/>
      <c r="AA32" s="186" t="e">
        <f t="shared" si="6"/>
        <v>#REF!</v>
      </c>
      <c r="AB32" s="187"/>
      <c r="AC32" s="187"/>
      <c r="AD32" s="188"/>
      <c r="AE32" s="189" t="e">
        <f>IF(#REF!="","",#REF!)</f>
        <v>#REF!</v>
      </c>
      <c r="AF32" s="190"/>
      <c r="AG32" s="191"/>
      <c r="AH32" s="174" t="e">
        <f>IF(#REF!="","",#REF!)</f>
        <v>#REF!</v>
      </c>
      <c r="AI32" s="174"/>
      <c r="AJ32" s="174"/>
      <c r="AK32" s="174"/>
      <c r="AL32" s="174"/>
      <c r="AM32" s="174"/>
      <c r="AN32" s="174"/>
      <c r="AO32" s="174"/>
      <c r="AP32" s="174"/>
      <c r="AQ32" s="174"/>
      <c r="AR32" s="174"/>
      <c r="AS32" s="174"/>
      <c r="AT32" s="174"/>
      <c r="AU32" s="175"/>
    </row>
    <row r="33" spans="1:47">
      <c r="B33" s="14"/>
      <c r="C33" s="176" t="e">
        <f>IF(#REF!="","",#REF!)</f>
        <v>#REF!</v>
      </c>
      <c r="D33" s="176"/>
      <c r="E33" s="176"/>
      <c r="F33" s="176"/>
      <c r="G33" s="176"/>
      <c r="H33" s="176"/>
      <c r="I33" s="176"/>
      <c r="J33" s="176"/>
      <c r="K33" s="177"/>
      <c r="L33" s="178" t="e">
        <f>IF(#REF!="","",#REF!)</f>
        <v>#REF!</v>
      </c>
      <c r="M33" s="179"/>
      <c r="N33" s="179"/>
      <c r="O33" s="180"/>
      <c r="P33" s="181" t="e">
        <f>IF(#REF!="","",#REF!)</f>
        <v>#REF!</v>
      </c>
      <c r="Q33" s="182"/>
      <c r="R33" s="182"/>
      <c r="S33" s="182"/>
      <c r="T33" s="23" t="e">
        <f>IF(#REF!="","","－")</f>
        <v>#REF!</v>
      </c>
      <c r="U33" s="183" t="e">
        <f>IF(#REF!="","",#REF!)</f>
        <v>#REF!</v>
      </c>
      <c r="V33" s="184"/>
      <c r="W33" s="181" t="e">
        <f>IF(#REF!="","",#REF!)</f>
        <v>#REF!</v>
      </c>
      <c r="X33" s="182"/>
      <c r="Y33" s="182"/>
      <c r="Z33" s="185"/>
      <c r="AA33" s="186" t="e">
        <f t="shared" si="6"/>
        <v>#REF!</v>
      </c>
      <c r="AB33" s="187"/>
      <c r="AC33" s="187"/>
      <c r="AD33" s="188"/>
      <c r="AE33" s="189" t="e">
        <f>IF(#REF!="","",#REF!)</f>
        <v>#REF!</v>
      </c>
      <c r="AF33" s="190"/>
      <c r="AG33" s="191"/>
      <c r="AH33" s="174" t="e">
        <f>IF(#REF!="","",#REF!)</f>
        <v>#REF!</v>
      </c>
      <c r="AI33" s="174"/>
      <c r="AJ33" s="174"/>
      <c r="AK33" s="174"/>
      <c r="AL33" s="174"/>
      <c r="AM33" s="174"/>
      <c r="AN33" s="174"/>
      <c r="AO33" s="174"/>
      <c r="AP33" s="174"/>
      <c r="AQ33" s="174"/>
      <c r="AR33" s="174"/>
      <c r="AS33" s="174"/>
      <c r="AT33" s="174"/>
      <c r="AU33" s="175"/>
    </row>
    <row r="34" spans="1:47">
      <c r="B34" s="14"/>
      <c r="C34" s="176" t="e">
        <f>IF(#REF!="","",#REF!)</f>
        <v>#REF!</v>
      </c>
      <c r="D34" s="176"/>
      <c r="E34" s="176"/>
      <c r="F34" s="176"/>
      <c r="G34" s="176"/>
      <c r="H34" s="176"/>
      <c r="I34" s="176"/>
      <c r="J34" s="176"/>
      <c r="K34" s="177"/>
      <c r="L34" s="178" t="e">
        <f>IF(#REF!="","",#REF!)</f>
        <v>#REF!</v>
      </c>
      <c r="M34" s="179"/>
      <c r="N34" s="179"/>
      <c r="O34" s="180"/>
      <c r="P34" s="181" t="e">
        <f>IF(#REF!="","",#REF!)</f>
        <v>#REF!</v>
      </c>
      <c r="Q34" s="182"/>
      <c r="R34" s="182"/>
      <c r="S34" s="182"/>
      <c r="T34" s="23" t="e">
        <f>IF(#REF!="","","－")</f>
        <v>#REF!</v>
      </c>
      <c r="U34" s="183" t="e">
        <f>IF(#REF!="","",#REF!)</f>
        <v>#REF!</v>
      </c>
      <c r="V34" s="184"/>
      <c r="W34" s="181" t="e">
        <f>IF(#REF!="","",#REF!)</f>
        <v>#REF!</v>
      </c>
      <c r="X34" s="182"/>
      <c r="Y34" s="182"/>
      <c r="Z34" s="185"/>
      <c r="AA34" s="186" t="e">
        <f t="shared" ref="AA34:AA37" si="7">U34</f>
        <v>#REF!</v>
      </c>
      <c r="AB34" s="187"/>
      <c r="AC34" s="187"/>
      <c r="AD34" s="188"/>
      <c r="AE34" s="189" t="e">
        <f>IF(#REF!="","",#REF!)</f>
        <v>#REF!</v>
      </c>
      <c r="AF34" s="190"/>
      <c r="AG34" s="191"/>
      <c r="AH34" s="174" t="e">
        <f>IF(#REF!="","",#REF!)</f>
        <v>#REF!</v>
      </c>
      <c r="AI34" s="174"/>
      <c r="AJ34" s="174"/>
      <c r="AK34" s="174"/>
      <c r="AL34" s="174"/>
      <c r="AM34" s="174"/>
      <c r="AN34" s="174"/>
      <c r="AO34" s="174"/>
      <c r="AP34" s="174"/>
      <c r="AQ34" s="174"/>
      <c r="AR34" s="174"/>
      <c r="AS34" s="174"/>
      <c r="AT34" s="174"/>
      <c r="AU34" s="175"/>
    </row>
    <row r="35" spans="1:47">
      <c r="B35" s="14"/>
      <c r="C35" s="176" t="e">
        <f>IF(#REF!="","",#REF!)</f>
        <v>#REF!</v>
      </c>
      <c r="D35" s="176"/>
      <c r="E35" s="176"/>
      <c r="F35" s="176"/>
      <c r="G35" s="176"/>
      <c r="H35" s="176"/>
      <c r="I35" s="176"/>
      <c r="J35" s="176"/>
      <c r="K35" s="177"/>
      <c r="L35" s="178" t="e">
        <f>IF(#REF!="","",#REF!)</f>
        <v>#REF!</v>
      </c>
      <c r="M35" s="179"/>
      <c r="N35" s="179"/>
      <c r="O35" s="180"/>
      <c r="P35" s="181" t="e">
        <f>IF(#REF!="","",#REF!)</f>
        <v>#REF!</v>
      </c>
      <c r="Q35" s="182"/>
      <c r="R35" s="182"/>
      <c r="S35" s="182"/>
      <c r="T35" s="23" t="e">
        <f>IF(#REF!="","","－")</f>
        <v>#REF!</v>
      </c>
      <c r="U35" s="183" t="e">
        <f>IF(#REF!="","",#REF!)</f>
        <v>#REF!</v>
      </c>
      <c r="V35" s="184"/>
      <c r="W35" s="181" t="e">
        <f>IF(#REF!="","",#REF!)</f>
        <v>#REF!</v>
      </c>
      <c r="X35" s="182"/>
      <c r="Y35" s="182"/>
      <c r="Z35" s="185"/>
      <c r="AA35" s="186" t="e">
        <f t="shared" si="7"/>
        <v>#REF!</v>
      </c>
      <c r="AB35" s="187"/>
      <c r="AC35" s="187"/>
      <c r="AD35" s="188"/>
      <c r="AE35" s="189" t="e">
        <f>IF(#REF!="","",#REF!)</f>
        <v>#REF!</v>
      </c>
      <c r="AF35" s="190"/>
      <c r="AG35" s="191"/>
      <c r="AH35" s="174" t="e">
        <f>IF(#REF!="","",#REF!)</f>
        <v>#REF!</v>
      </c>
      <c r="AI35" s="174"/>
      <c r="AJ35" s="174"/>
      <c r="AK35" s="174"/>
      <c r="AL35" s="174"/>
      <c r="AM35" s="174"/>
      <c r="AN35" s="174"/>
      <c r="AO35" s="174"/>
      <c r="AP35" s="174"/>
      <c r="AQ35" s="174"/>
      <c r="AR35" s="174"/>
      <c r="AS35" s="174"/>
      <c r="AT35" s="174"/>
      <c r="AU35" s="175"/>
    </row>
    <row r="36" spans="1:47">
      <c r="B36" s="14"/>
      <c r="C36" s="176" t="e">
        <f>IF(#REF!="","",#REF!)</f>
        <v>#REF!</v>
      </c>
      <c r="D36" s="176"/>
      <c r="E36" s="176"/>
      <c r="F36" s="176"/>
      <c r="G36" s="176"/>
      <c r="H36" s="176"/>
      <c r="I36" s="176"/>
      <c r="J36" s="176"/>
      <c r="K36" s="177"/>
      <c r="L36" s="178" t="e">
        <f>IF(#REF!="","",#REF!)</f>
        <v>#REF!</v>
      </c>
      <c r="M36" s="179"/>
      <c r="N36" s="179"/>
      <c r="O36" s="180"/>
      <c r="P36" s="181" t="e">
        <f>IF(#REF!="","",#REF!)</f>
        <v>#REF!</v>
      </c>
      <c r="Q36" s="182"/>
      <c r="R36" s="182"/>
      <c r="S36" s="182"/>
      <c r="T36" s="23" t="e">
        <f>IF(#REF!="","","－")</f>
        <v>#REF!</v>
      </c>
      <c r="U36" s="183" t="e">
        <f>IF(#REF!="","",#REF!)</f>
        <v>#REF!</v>
      </c>
      <c r="V36" s="184"/>
      <c r="W36" s="181" t="e">
        <f>IF(#REF!="","",#REF!)</f>
        <v>#REF!</v>
      </c>
      <c r="X36" s="182"/>
      <c r="Y36" s="182"/>
      <c r="Z36" s="185"/>
      <c r="AA36" s="186" t="e">
        <f t="shared" si="7"/>
        <v>#REF!</v>
      </c>
      <c r="AB36" s="187"/>
      <c r="AC36" s="187"/>
      <c r="AD36" s="188"/>
      <c r="AE36" s="189" t="e">
        <f>IF(#REF!="","",#REF!)</f>
        <v>#REF!</v>
      </c>
      <c r="AF36" s="190"/>
      <c r="AG36" s="191"/>
      <c r="AH36" s="174" t="e">
        <f>IF(#REF!="","",#REF!)</f>
        <v>#REF!</v>
      </c>
      <c r="AI36" s="174"/>
      <c r="AJ36" s="174"/>
      <c r="AK36" s="174"/>
      <c r="AL36" s="174"/>
      <c r="AM36" s="174"/>
      <c r="AN36" s="174"/>
      <c r="AO36" s="174"/>
      <c r="AP36" s="174"/>
      <c r="AQ36" s="174"/>
      <c r="AR36" s="174"/>
      <c r="AS36" s="174"/>
      <c r="AT36" s="174"/>
      <c r="AU36" s="175"/>
    </row>
    <row r="37" spans="1:47">
      <c r="B37" s="14"/>
      <c r="C37" s="176" t="e">
        <f>IF(#REF!="","",#REF!)</f>
        <v>#REF!</v>
      </c>
      <c r="D37" s="176"/>
      <c r="E37" s="176"/>
      <c r="F37" s="176"/>
      <c r="G37" s="176"/>
      <c r="H37" s="176"/>
      <c r="I37" s="176"/>
      <c r="J37" s="176"/>
      <c r="K37" s="177"/>
      <c r="L37" s="178" t="e">
        <f>IF(#REF!="","",#REF!)</f>
        <v>#REF!</v>
      </c>
      <c r="M37" s="179"/>
      <c r="N37" s="179"/>
      <c r="O37" s="180"/>
      <c r="P37" s="181" t="e">
        <f>IF(#REF!="","",#REF!)</f>
        <v>#REF!</v>
      </c>
      <c r="Q37" s="182"/>
      <c r="R37" s="182"/>
      <c r="S37" s="182"/>
      <c r="T37" s="23" t="e">
        <f>IF(#REF!="","","－")</f>
        <v>#REF!</v>
      </c>
      <c r="U37" s="183" t="e">
        <f>IF(#REF!="","",#REF!)</f>
        <v>#REF!</v>
      </c>
      <c r="V37" s="184"/>
      <c r="W37" s="181" t="e">
        <f>IF(#REF!="","",#REF!)</f>
        <v>#REF!</v>
      </c>
      <c r="X37" s="182"/>
      <c r="Y37" s="182"/>
      <c r="Z37" s="185"/>
      <c r="AA37" s="186" t="e">
        <f t="shared" si="7"/>
        <v>#REF!</v>
      </c>
      <c r="AB37" s="187"/>
      <c r="AC37" s="187"/>
      <c r="AD37" s="188"/>
      <c r="AE37" s="189" t="e">
        <f>IF(#REF!="","",#REF!)</f>
        <v>#REF!</v>
      </c>
      <c r="AF37" s="190"/>
      <c r="AG37" s="191"/>
      <c r="AH37" s="174" t="e">
        <f>IF(#REF!="","",#REF!)</f>
        <v>#REF!</v>
      </c>
      <c r="AI37" s="174"/>
      <c r="AJ37" s="174"/>
      <c r="AK37" s="174"/>
      <c r="AL37" s="174"/>
      <c r="AM37" s="174"/>
      <c r="AN37" s="174"/>
      <c r="AO37" s="174"/>
      <c r="AP37" s="174"/>
      <c r="AQ37" s="174"/>
      <c r="AR37" s="174"/>
      <c r="AS37" s="174"/>
      <c r="AT37" s="174"/>
      <c r="AU37" s="175"/>
    </row>
    <row r="38" spans="1:47" ht="16.5" thickBot="1">
      <c r="B38" s="14"/>
      <c r="C38" s="82"/>
      <c r="D38" s="82"/>
      <c r="E38" s="82"/>
      <c r="F38" s="82"/>
      <c r="G38" s="82"/>
      <c r="H38" s="82"/>
      <c r="I38" s="82"/>
      <c r="J38" s="82"/>
      <c r="K38" s="107"/>
      <c r="L38" s="70"/>
      <c r="M38" s="71"/>
      <c r="N38" s="71"/>
      <c r="O38" s="72"/>
      <c r="P38" s="73"/>
      <c r="Q38" s="74"/>
      <c r="R38" s="74"/>
      <c r="S38" s="74"/>
      <c r="T38" s="23"/>
      <c r="U38" s="108"/>
      <c r="V38" s="109"/>
      <c r="W38" s="73"/>
      <c r="X38" s="74"/>
      <c r="Y38" s="74"/>
      <c r="Z38" s="75"/>
      <c r="AA38" s="57"/>
      <c r="AB38" s="58"/>
      <c r="AC38" s="58"/>
      <c r="AD38" s="59"/>
      <c r="AE38" s="103"/>
      <c r="AF38" s="110"/>
      <c r="AG38" s="104"/>
      <c r="AH38" s="111"/>
      <c r="AI38" s="112"/>
      <c r="AJ38" s="112"/>
      <c r="AK38" s="112"/>
      <c r="AL38" s="112"/>
      <c r="AM38" s="112"/>
      <c r="AN38" s="112"/>
      <c r="AO38" s="112"/>
      <c r="AP38" s="112"/>
      <c r="AQ38" s="112"/>
      <c r="AR38" s="112"/>
      <c r="AS38" s="112"/>
      <c r="AT38" s="112"/>
      <c r="AU38" s="113"/>
    </row>
    <row r="39" spans="1:47" ht="19.5" thickTop="1" thickBot="1">
      <c r="B39" s="292" t="s">
        <v>20</v>
      </c>
      <c r="C39" s="293"/>
      <c r="D39" s="293"/>
      <c r="E39" s="293"/>
      <c r="F39" s="293"/>
      <c r="G39" s="293"/>
      <c r="H39" s="293"/>
      <c r="I39" s="293"/>
      <c r="J39" s="293"/>
      <c r="K39" s="294"/>
      <c r="L39" s="295" t="e">
        <f>SUM(L7:O37)</f>
        <v>#REF!</v>
      </c>
      <c r="M39" s="296"/>
      <c r="N39" s="296"/>
      <c r="O39" s="297"/>
      <c r="P39" s="298"/>
      <c r="Q39" s="299"/>
      <c r="R39" s="299"/>
      <c r="S39" s="299"/>
      <c r="T39" s="299"/>
      <c r="U39" s="299"/>
      <c r="V39" s="300"/>
      <c r="W39" s="301" t="e">
        <f>IF(SUM($W$6,$W$13,$W$18,$W$24,$W$28)&gt;2000000,2000000,SUM($W$6,$W$13,$W$18,$W$24,$W$28))</f>
        <v>#REF!</v>
      </c>
      <c r="X39" s="302"/>
      <c r="Y39" s="302"/>
      <c r="Z39" s="303"/>
      <c r="AA39" s="304" t="e">
        <f>L39-W39-SUM(AA7:AD37)</f>
        <v>#REF!</v>
      </c>
      <c r="AB39" s="305"/>
      <c r="AC39" s="305"/>
      <c r="AD39" s="306"/>
      <c r="AE39" s="307"/>
      <c r="AF39" s="308"/>
      <c r="AG39" s="52"/>
      <c r="AH39" s="309"/>
      <c r="AI39" s="310"/>
      <c r="AJ39" s="310"/>
      <c r="AK39" s="310"/>
      <c r="AL39" s="310"/>
      <c r="AM39" s="310"/>
      <c r="AN39" s="310"/>
      <c r="AO39" s="310"/>
      <c r="AP39" s="310"/>
      <c r="AQ39" s="310"/>
      <c r="AR39" s="310"/>
      <c r="AS39" s="310"/>
      <c r="AT39" s="310"/>
      <c r="AU39" s="311"/>
    </row>
    <row r="40" spans="1:47">
      <c r="B40" s="38"/>
      <c r="C40" s="38"/>
      <c r="D40" s="38"/>
      <c r="E40" s="38"/>
      <c r="F40" s="38"/>
      <c r="G40" s="38"/>
      <c r="H40" s="38"/>
      <c r="I40" s="38"/>
      <c r="J40" s="39"/>
      <c r="K40" s="39"/>
      <c r="L40" s="39"/>
      <c r="M40" s="39"/>
      <c r="N40" s="39"/>
      <c r="O40" s="39"/>
      <c r="P40" s="39"/>
      <c r="Q40" s="39"/>
      <c r="R40" s="39"/>
      <c r="S40" s="39"/>
      <c r="T40" s="39"/>
      <c r="U40" s="39"/>
      <c r="V40" s="39"/>
      <c r="W40" s="39"/>
      <c r="X40" s="39"/>
      <c r="Y40" s="39"/>
      <c r="Z40" s="39"/>
      <c r="AA40" s="39"/>
      <c r="AB40" s="39"/>
      <c r="AC40" s="39"/>
      <c r="AD40" s="39"/>
      <c r="AE40" s="39"/>
      <c r="AF40" s="39"/>
      <c r="AG40" s="39"/>
      <c r="AH40" s="39"/>
      <c r="AI40" s="39"/>
      <c r="AJ40" s="39"/>
      <c r="AK40" s="39"/>
      <c r="AL40" s="39"/>
      <c r="AM40" s="39"/>
      <c r="AN40" s="39"/>
      <c r="AO40" s="39"/>
      <c r="AP40" s="39"/>
      <c r="AQ40" s="39"/>
      <c r="AR40" s="39"/>
      <c r="AS40" s="39"/>
      <c r="AT40" s="39"/>
      <c r="AU40" s="39"/>
    </row>
    <row r="41" spans="1:47" ht="16.5" thickBot="1">
      <c r="A41" s="10" t="s">
        <v>21</v>
      </c>
    </row>
    <row r="42" spans="1:47">
      <c r="B42" s="262" t="s">
        <v>22</v>
      </c>
      <c r="C42" s="263"/>
      <c r="D42" s="263"/>
      <c r="E42" s="263"/>
      <c r="F42" s="263"/>
      <c r="G42" s="263"/>
      <c r="H42" s="263"/>
      <c r="I42" s="263"/>
      <c r="J42" s="263"/>
      <c r="K42" s="265" t="s">
        <v>23</v>
      </c>
      <c r="L42" s="226"/>
      <c r="M42" s="226"/>
      <c r="N42" s="226"/>
      <c r="O42" s="226"/>
      <c r="P42" s="226"/>
      <c r="Q42" s="226"/>
      <c r="R42" s="226"/>
      <c r="S42" s="226"/>
      <c r="T42" s="226"/>
      <c r="U42" s="226"/>
      <c r="V42" s="226"/>
      <c r="W42" s="225" t="s">
        <v>24</v>
      </c>
      <c r="X42" s="226"/>
      <c r="Y42" s="226"/>
      <c r="Z42" s="226"/>
      <c r="AA42" s="226"/>
      <c r="AB42" s="226"/>
      <c r="AC42" s="226"/>
      <c r="AD42" s="226"/>
      <c r="AE42" s="226"/>
      <c r="AF42" s="226"/>
      <c r="AG42" s="226"/>
      <c r="AH42" s="227"/>
      <c r="AI42" s="225" t="s">
        <v>25</v>
      </c>
      <c r="AJ42" s="226"/>
      <c r="AK42" s="226"/>
      <c r="AL42" s="226"/>
      <c r="AM42" s="226"/>
      <c r="AN42" s="226"/>
      <c r="AO42" s="226"/>
      <c r="AP42" s="226"/>
      <c r="AQ42" s="226"/>
      <c r="AR42" s="226"/>
      <c r="AS42" s="226"/>
      <c r="AT42" s="226"/>
      <c r="AU42" s="227"/>
    </row>
    <row r="43" spans="1:47">
      <c r="B43" s="285">
        <v>45017</v>
      </c>
      <c r="C43" s="286"/>
      <c r="D43" s="286"/>
      <c r="E43" s="286"/>
      <c r="F43" s="286"/>
      <c r="G43" s="237" t="s">
        <v>26</v>
      </c>
      <c r="H43" s="237"/>
      <c r="I43" s="237"/>
      <c r="J43" s="12"/>
      <c r="K43" s="287" t="s">
        <v>27</v>
      </c>
      <c r="L43" s="288"/>
      <c r="M43" s="288"/>
      <c r="N43" s="288" t="e">
        <f>#REF!</f>
        <v>#REF!</v>
      </c>
      <c r="O43" s="288"/>
      <c r="P43" s="40" t="s">
        <v>28</v>
      </c>
      <c r="Q43" s="40"/>
      <c r="R43" s="95"/>
      <c r="S43" s="95"/>
      <c r="T43" s="40"/>
      <c r="U43" s="40"/>
      <c r="V43" s="40"/>
      <c r="W43" s="289" t="s">
        <v>27</v>
      </c>
      <c r="X43" s="290"/>
      <c r="Y43" s="290"/>
      <c r="Z43" s="290" t="e">
        <f>#REF!</f>
        <v>#REF!</v>
      </c>
      <c r="AA43" s="290"/>
      <c r="AB43" s="290"/>
      <c r="AC43" s="290"/>
      <c r="AD43" s="290"/>
      <c r="AE43" s="95" t="s">
        <v>29</v>
      </c>
      <c r="AH43" s="97"/>
      <c r="AI43" s="98"/>
      <c r="AJ43" s="96"/>
      <c r="AK43" s="96"/>
      <c r="AL43" s="96"/>
      <c r="AM43" s="40"/>
      <c r="AN43" s="40"/>
      <c r="AO43" s="288" t="s">
        <v>27</v>
      </c>
      <c r="AP43" s="288"/>
      <c r="AQ43" s="288" t="e">
        <f>#REF!</f>
        <v>#REF!</v>
      </c>
      <c r="AR43" s="288"/>
      <c r="AS43" s="288"/>
      <c r="AT43" s="288" t="s">
        <v>30</v>
      </c>
      <c r="AU43" s="291"/>
    </row>
    <row r="44" spans="1:47" ht="16.5" thickBot="1">
      <c r="B44" s="42"/>
      <c r="C44" s="283" t="e">
        <f>#REF!</f>
        <v>#REF!</v>
      </c>
      <c r="D44" s="283"/>
      <c r="E44" s="283"/>
      <c r="F44" s="283"/>
      <c r="G44" s="283"/>
      <c r="H44" s="281" t="s">
        <v>31</v>
      </c>
      <c r="I44" s="281"/>
      <c r="J44" s="281"/>
      <c r="K44" s="284" t="s">
        <v>32</v>
      </c>
      <c r="L44" s="281"/>
      <c r="M44" s="281"/>
      <c r="N44" s="281" t="e">
        <f>#REF!</f>
        <v>#REF!</v>
      </c>
      <c r="O44" s="281"/>
      <c r="P44" s="43" t="s">
        <v>28</v>
      </c>
      <c r="Q44" s="281" t="s">
        <v>33</v>
      </c>
      <c r="R44" s="281"/>
      <c r="S44" s="281"/>
      <c r="T44" s="281" t="e">
        <f>#REF!&amp;"名"</f>
        <v>#REF!</v>
      </c>
      <c r="U44" s="281"/>
      <c r="V44" s="43" t="s">
        <v>34</v>
      </c>
      <c r="W44" s="282" t="s">
        <v>32</v>
      </c>
      <c r="X44" s="281"/>
      <c r="Y44" s="281"/>
      <c r="Z44" s="281" t="e">
        <f>#REF!</f>
        <v>#REF!</v>
      </c>
      <c r="AA44" s="281"/>
      <c r="AB44" s="281"/>
      <c r="AC44" s="43" t="s">
        <v>29</v>
      </c>
      <c r="AD44" s="281" t="s">
        <v>35</v>
      </c>
      <c r="AE44" s="281"/>
      <c r="AF44" s="281" t="e">
        <f>#REF!&amp;"日"</f>
        <v>#REF!</v>
      </c>
      <c r="AG44" s="281"/>
      <c r="AH44" s="44" t="s">
        <v>34</v>
      </c>
      <c r="AI44" s="282" t="s">
        <v>36</v>
      </c>
      <c r="AJ44" s="281"/>
      <c r="AK44" s="281" t="s">
        <v>37</v>
      </c>
      <c r="AL44" s="281"/>
      <c r="AM44" s="281"/>
      <c r="AN44" s="281" t="e">
        <f>#REF!</f>
        <v>#REF!</v>
      </c>
      <c r="AO44" s="281"/>
      <c r="AP44" s="43" t="s">
        <v>28</v>
      </c>
      <c r="AQ44" s="281" t="s">
        <v>33</v>
      </c>
      <c r="AR44" s="281"/>
      <c r="AS44" s="281" t="e">
        <f>#REF!</f>
        <v>#REF!</v>
      </c>
      <c r="AT44" s="281"/>
      <c r="AU44" s="44" t="s">
        <v>28</v>
      </c>
    </row>
    <row r="45" spans="1:47">
      <c r="B45" s="38"/>
      <c r="C45" s="38"/>
      <c r="D45" s="38"/>
      <c r="E45" s="38"/>
      <c r="F45" s="38"/>
      <c r="G45" s="38"/>
      <c r="H45" s="38"/>
      <c r="I45" s="38"/>
      <c r="J45" s="39"/>
      <c r="K45" s="39"/>
      <c r="L45" s="39"/>
      <c r="M45" s="39"/>
      <c r="N45" s="39"/>
      <c r="O45" s="39"/>
      <c r="P45" s="39"/>
      <c r="Q45" s="39"/>
      <c r="R45" s="39"/>
      <c r="S45" s="39"/>
      <c r="T45" s="39"/>
      <c r="U45" s="39"/>
      <c r="V45" s="39"/>
      <c r="W45" s="39"/>
      <c r="X45" s="39"/>
      <c r="Y45" s="39"/>
      <c r="Z45" s="39"/>
      <c r="AA45" s="39"/>
      <c r="AB45" s="39"/>
      <c r="AC45" s="39"/>
      <c r="AD45" s="39"/>
      <c r="AE45" s="39"/>
      <c r="AF45" s="39"/>
      <c r="AG45" s="39"/>
      <c r="AH45" s="39"/>
      <c r="AI45" s="39"/>
      <c r="AJ45" s="39"/>
      <c r="AK45" s="39"/>
      <c r="AL45" s="39"/>
      <c r="AM45" s="39"/>
      <c r="AN45" s="39"/>
      <c r="AO45" s="39"/>
      <c r="AP45" s="39"/>
      <c r="AQ45" s="39"/>
      <c r="AR45" s="39"/>
      <c r="AS45" s="39"/>
      <c r="AT45" s="39"/>
      <c r="AU45" s="39"/>
    </row>
    <row r="46" spans="1:47" ht="16.5" thickBot="1">
      <c r="A46" s="10" t="s">
        <v>38</v>
      </c>
    </row>
    <row r="47" spans="1:47">
      <c r="B47" s="262" t="s">
        <v>39</v>
      </c>
      <c r="C47" s="263"/>
      <c r="D47" s="263"/>
      <c r="E47" s="263"/>
      <c r="F47" s="263"/>
      <c r="G47" s="263"/>
      <c r="H47" s="263"/>
      <c r="I47" s="263"/>
      <c r="J47" s="263"/>
      <c r="K47" s="264"/>
      <c r="L47" s="265" t="s">
        <v>40</v>
      </c>
      <c r="M47" s="226"/>
      <c r="N47" s="226"/>
      <c r="O47" s="226"/>
      <c r="P47" s="226"/>
      <c r="Q47" s="226"/>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226"/>
      <c r="AO47" s="226"/>
      <c r="AP47" s="226"/>
      <c r="AQ47" s="226"/>
      <c r="AR47" s="226"/>
      <c r="AS47" s="226"/>
      <c r="AT47" s="226"/>
      <c r="AU47" s="227"/>
    </row>
    <row r="48" spans="1:47">
      <c r="B48" s="266" t="e">
        <f>IF(#REF!="","",#REF!)</f>
        <v>#REF!</v>
      </c>
      <c r="C48" s="267"/>
      <c r="D48" s="267"/>
      <c r="E48" s="267"/>
      <c r="F48" s="267"/>
      <c r="G48" s="267"/>
      <c r="H48" s="267"/>
      <c r="I48" s="267"/>
      <c r="J48" s="267"/>
      <c r="K48" s="268"/>
      <c r="L48" s="278" t="e">
        <f>IF(#REF!="","",#REF!)</f>
        <v>#REF!</v>
      </c>
      <c r="M48" s="279"/>
      <c r="N48" s="279"/>
      <c r="O48" s="279"/>
      <c r="P48" s="279"/>
      <c r="Q48" s="279"/>
      <c r="R48" s="279"/>
      <c r="S48" s="279"/>
      <c r="T48" s="279"/>
      <c r="U48" s="279"/>
      <c r="V48" s="279"/>
      <c r="W48" s="279"/>
      <c r="X48" s="279"/>
      <c r="Y48" s="279"/>
      <c r="Z48" s="279"/>
      <c r="AA48" s="279"/>
      <c r="AB48" s="279"/>
      <c r="AC48" s="279"/>
      <c r="AD48" s="279"/>
      <c r="AE48" s="279"/>
      <c r="AF48" s="279"/>
      <c r="AG48" s="279"/>
      <c r="AH48" s="279"/>
      <c r="AI48" s="279"/>
      <c r="AJ48" s="279"/>
      <c r="AK48" s="279"/>
      <c r="AL48" s="279"/>
      <c r="AM48" s="279"/>
      <c r="AN48" s="279"/>
      <c r="AO48" s="279"/>
      <c r="AP48" s="279"/>
      <c r="AQ48" s="279"/>
      <c r="AR48" s="279"/>
      <c r="AS48" s="279"/>
      <c r="AT48" s="279"/>
      <c r="AU48" s="280"/>
    </row>
    <row r="49" spans="1:47">
      <c r="B49" s="266" t="e">
        <f>IF(#REF!="","",#REF!)</f>
        <v>#REF!</v>
      </c>
      <c r="C49" s="267"/>
      <c r="D49" s="267"/>
      <c r="E49" s="267"/>
      <c r="F49" s="267"/>
      <c r="G49" s="267"/>
      <c r="H49" s="267"/>
      <c r="I49" s="267"/>
      <c r="J49" s="267"/>
      <c r="K49" s="268"/>
      <c r="L49" s="278" t="e">
        <f>IF(#REF!="","",#REF!)</f>
        <v>#REF!</v>
      </c>
      <c r="M49" s="279"/>
      <c r="N49" s="279"/>
      <c r="O49" s="279"/>
      <c r="P49" s="279"/>
      <c r="Q49" s="279"/>
      <c r="R49" s="279"/>
      <c r="S49" s="279"/>
      <c r="T49" s="279"/>
      <c r="U49" s="279"/>
      <c r="V49" s="279"/>
      <c r="W49" s="279"/>
      <c r="X49" s="279"/>
      <c r="Y49" s="279"/>
      <c r="Z49" s="279"/>
      <c r="AA49" s="279"/>
      <c r="AB49" s="279"/>
      <c r="AC49" s="279"/>
      <c r="AD49" s="279"/>
      <c r="AE49" s="279"/>
      <c r="AF49" s="279"/>
      <c r="AG49" s="279"/>
      <c r="AH49" s="279"/>
      <c r="AI49" s="279"/>
      <c r="AJ49" s="279"/>
      <c r="AK49" s="279"/>
      <c r="AL49" s="279"/>
      <c r="AM49" s="279"/>
      <c r="AN49" s="279"/>
      <c r="AO49" s="279"/>
      <c r="AP49" s="279"/>
      <c r="AQ49" s="279"/>
      <c r="AR49" s="279"/>
      <c r="AS49" s="279"/>
      <c r="AT49" s="279"/>
      <c r="AU49" s="280"/>
    </row>
    <row r="50" spans="1:47" ht="16.5" thickBot="1">
      <c r="B50" s="272" t="e">
        <f>IF(#REF!="","",#REF!)</f>
        <v>#REF!</v>
      </c>
      <c r="C50" s="273"/>
      <c r="D50" s="273"/>
      <c r="E50" s="273"/>
      <c r="F50" s="273"/>
      <c r="G50" s="273"/>
      <c r="H50" s="273"/>
      <c r="I50" s="273"/>
      <c r="J50" s="273"/>
      <c r="K50" s="274"/>
      <c r="L50" s="275" t="e">
        <f>IF(#REF!="","",#REF!)</f>
        <v>#REF!</v>
      </c>
      <c r="M50" s="276"/>
      <c r="N50" s="276"/>
      <c r="O50" s="276"/>
      <c r="P50" s="276"/>
      <c r="Q50" s="276"/>
      <c r="R50" s="276"/>
      <c r="S50" s="276"/>
      <c r="T50" s="276"/>
      <c r="U50" s="276"/>
      <c r="V50" s="276"/>
      <c r="W50" s="276"/>
      <c r="X50" s="276"/>
      <c r="Y50" s="276"/>
      <c r="Z50" s="276"/>
      <c r="AA50" s="276"/>
      <c r="AB50" s="276"/>
      <c r="AC50" s="276"/>
      <c r="AD50" s="276"/>
      <c r="AE50" s="276"/>
      <c r="AF50" s="276"/>
      <c r="AG50" s="276"/>
      <c r="AH50" s="276"/>
      <c r="AI50" s="276"/>
      <c r="AJ50" s="276"/>
      <c r="AK50" s="276"/>
      <c r="AL50" s="276"/>
      <c r="AM50" s="276"/>
      <c r="AN50" s="276"/>
      <c r="AO50" s="276"/>
      <c r="AP50" s="276"/>
      <c r="AQ50" s="276"/>
      <c r="AR50" s="276"/>
      <c r="AS50" s="276"/>
      <c r="AT50" s="276"/>
      <c r="AU50" s="277"/>
    </row>
    <row r="51" spans="1:47">
      <c r="B51" s="3"/>
      <c r="C51" s="3"/>
      <c r="D51" s="3"/>
      <c r="E51" s="3"/>
      <c r="F51" s="3"/>
      <c r="G51" s="3"/>
      <c r="H51" s="3"/>
      <c r="I51" s="3"/>
      <c r="J51" s="3"/>
      <c r="K51" s="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c r="AM51" s="63"/>
      <c r="AN51" s="63"/>
      <c r="AO51" s="63"/>
      <c r="AP51" s="63"/>
      <c r="AQ51" s="63"/>
      <c r="AR51" s="63"/>
      <c r="AS51" s="63"/>
      <c r="AT51" s="63"/>
      <c r="AU51" s="63"/>
    </row>
    <row r="52" spans="1:47" ht="16.5" thickBot="1">
      <c r="A52" s="10" t="s">
        <v>41</v>
      </c>
    </row>
    <row r="53" spans="1:47">
      <c r="B53" s="262" t="s">
        <v>39</v>
      </c>
      <c r="C53" s="263"/>
      <c r="D53" s="263"/>
      <c r="E53" s="263"/>
      <c r="F53" s="263"/>
      <c r="G53" s="263"/>
      <c r="H53" s="263"/>
      <c r="I53" s="263"/>
      <c r="J53" s="263"/>
      <c r="K53" s="264"/>
      <c r="L53" s="265" t="s">
        <v>42</v>
      </c>
      <c r="M53" s="226"/>
      <c r="N53" s="226"/>
      <c r="O53" s="226"/>
      <c r="P53" s="226"/>
      <c r="Q53" s="226"/>
      <c r="R53" s="226"/>
      <c r="S53" s="226"/>
      <c r="T53" s="226"/>
      <c r="U53" s="226"/>
      <c r="V53" s="226"/>
      <c r="W53" s="226"/>
      <c r="X53" s="226"/>
      <c r="Y53" s="226"/>
      <c r="Z53" s="226"/>
      <c r="AA53" s="226"/>
      <c r="AB53" s="226"/>
      <c r="AC53" s="226"/>
      <c r="AD53" s="226"/>
      <c r="AE53" s="226"/>
      <c r="AF53" s="226"/>
      <c r="AG53" s="226"/>
      <c r="AH53" s="226"/>
      <c r="AI53" s="226"/>
      <c r="AJ53" s="226"/>
      <c r="AK53" s="226"/>
      <c r="AL53" s="226"/>
      <c r="AM53" s="226"/>
      <c r="AN53" s="226"/>
      <c r="AO53" s="226"/>
      <c r="AP53" s="226"/>
      <c r="AQ53" s="226"/>
      <c r="AR53" s="226"/>
      <c r="AS53" s="226"/>
      <c r="AT53" s="226"/>
      <c r="AU53" s="227"/>
    </row>
    <row r="54" spans="1:47">
      <c r="B54" s="266" t="e">
        <f>IF(#REF!="","",#REF!)</f>
        <v>#REF!</v>
      </c>
      <c r="C54" s="267"/>
      <c r="D54" s="267"/>
      <c r="E54" s="267"/>
      <c r="F54" s="267"/>
      <c r="G54" s="267"/>
      <c r="H54" s="267"/>
      <c r="I54" s="267"/>
      <c r="J54" s="267"/>
      <c r="K54" s="268"/>
      <c r="L54" s="269" t="e">
        <f>IF(#REF!="","",#REF!)</f>
        <v>#REF!</v>
      </c>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1"/>
    </row>
    <row r="55" spans="1:47" ht="16.5" thickBot="1">
      <c r="B55" s="272" t="e">
        <f>IF(#REF!="","",#REF!)</f>
        <v>#REF!</v>
      </c>
      <c r="C55" s="273"/>
      <c r="D55" s="273"/>
      <c r="E55" s="273"/>
      <c r="F55" s="273"/>
      <c r="G55" s="273"/>
      <c r="H55" s="273"/>
      <c r="I55" s="273"/>
      <c r="J55" s="273"/>
      <c r="K55" s="274"/>
      <c r="L55" s="275" t="e">
        <f>IF(#REF!="","",#REF!)</f>
        <v>#REF!</v>
      </c>
      <c r="M55" s="276"/>
      <c r="N55" s="276"/>
      <c r="O55" s="276"/>
      <c r="P55" s="276"/>
      <c r="Q55" s="276"/>
      <c r="R55" s="276"/>
      <c r="S55" s="276"/>
      <c r="T55" s="276"/>
      <c r="U55" s="276"/>
      <c r="V55" s="276"/>
      <c r="W55" s="276"/>
      <c r="X55" s="276"/>
      <c r="Y55" s="276"/>
      <c r="Z55" s="276"/>
      <c r="AA55" s="276"/>
      <c r="AB55" s="276"/>
      <c r="AC55" s="276"/>
      <c r="AD55" s="276"/>
      <c r="AE55" s="276"/>
      <c r="AF55" s="276"/>
      <c r="AG55" s="276"/>
      <c r="AH55" s="276"/>
      <c r="AI55" s="276"/>
      <c r="AJ55" s="276"/>
      <c r="AK55" s="276"/>
      <c r="AL55" s="276"/>
      <c r="AM55" s="276"/>
      <c r="AN55" s="276"/>
      <c r="AO55" s="276"/>
      <c r="AP55" s="276"/>
      <c r="AQ55" s="276"/>
      <c r="AR55" s="276"/>
      <c r="AS55" s="276"/>
      <c r="AT55" s="276"/>
      <c r="AU55" s="277"/>
    </row>
    <row r="56" spans="1:47">
      <c r="B56" s="3"/>
      <c r="C56" s="3"/>
      <c r="D56" s="3"/>
      <c r="E56" s="3"/>
      <c r="F56" s="3"/>
      <c r="G56" s="3"/>
      <c r="H56" s="3"/>
      <c r="I56" s="3"/>
      <c r="J56" s="3"/>
      <c r="K56" s="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c r="AM56" s="63"/>
      <c r="AN56" s="63"/>
      <c r="AO56" s="63"/>
      <c r="AP56" s="63"/>
      <c r="AQ56" s="63"/>
      <c r="AR56" s="63"/>
      <c r="AS56" s="63"/>
      <c r="AT56" s="63"/>
      <c r="AU56" s="63"/>
    </row>
    <row r="57" spans="1:47" ht="16.5" thickBot="1">
      <c r="A57" s="10" t="s">
        <v>43</v>
      </c>
    </row>
    <row r="58" spans="1:47">
      <c r="B58" s="225" t="s">
        <v>44</v>
      </c>
      <c r="C58" s="226"/>
      <c r="D58" s="226"/>
      <c r="E58" s="226"/>
      <c r="F58" s="226"/>
      <c r="G58" s="226"/>
      <c r="H58" s="226"/>
      <c r="I58" s="226"/>
      <c r="J58" s="226"/>
      <c r="K58" s="226"/>
      <c r="L58" s="226"/>
      <c r="M58" s="226"/>
      <c r="N58" s="226"/>
      <c r="O58" s="226"/>
      <c r="P58" s="226"/>
      <c r="Q58" s="226"/>
      <c r="R58" s="226"/>
      <c r="S58" s="226"/>
      <c r="T58" s="226"/>
      <c r="U58" s="226"/>
      <c r="V58" s="227"/>
      <c r="W58" s="225" t="s">
        <v>45</v>
      </c>
      <c r="X58" s="226"/>
      <c r="Y58" s="226"/>
      <c r="Z58" s="226"/>
      <c r="AA58" s="226"/>
      <c r="AB58" s="226"/>
      <c r="AC58" s="226"/>
      <c r="AD58" s="226"/>
      <c r="AE58" s="226"/>
      <c r="AF58" s="226"/>
      <c r="AG58" s="226"/>
      <c r="AH58" s="226"/>
      <c r="AI58" s="226"/>
      <c r="AJ58" s="226"/>
      <c r="AK58" s="226"/>
      <c r="AL58" s="227"/>
      <c r="AM58" s="225" t="s">
        <v>46</v>
      </c>
      <c r="AN58" s="226"/>
      <c r="AO58" s="226"/>
      <c r="AP58" s="226"/>
      <c r="AQ58" s="226"/>
      <c r="AR58" s="226"/>
      <c r="AS58" s="226"/>
      <c r="AT58" s="226"/>
      <c r="AU58" s="227"/>
    </row>
    <row r="59" spans="1:47">
      <c r="B59" s="197" t="s">
        <v>47</v>
      </c>
      <c r="C59" s="198"/>
      <c r="D59" s="198"/>
      <c r="E59" s="198"/>
      <c r="F59" s="198"/>
      <c r="G59" s="198"/>
      <c r="H59" s="198"/>
      <c r="I59" s="198"/>
      <c r="J59" s="198"/>
      <c r="K59" s="198"/>
      <c r="L59" s="198"/>
      <c r="M59" s="198"/>
      <c r="N59" s="198"/>
      <c r="O59" s="230"/>
      <c r="P59" s="198" t="s">
        <v>48</v>
      </c>
      <c r="Q59" s="198"/>
      <c r="R59" s="198"/>
      <c r="S59" s="198"/>
      <c r="T59" s="198"/>
      <c r="U59" s="198"/>
      <c r="V59" s="231"/>
      <c r="W59" s="232" t="s">
        <v>47</v>
      </c>
      <c r="X59" s="233"/>
      <c r="Y59" s="233"/>
      <c r="Z59" s="233"/>
      <c r="AA59" s="233"/>
      <c r="AB59" s="233"/>
      <c r="AC59" s="233"/>
      <c r="AD59" s="233"/>
      <c r="AE59" s="233"/>
      <c r="AF59" s="233"/>
      <c r="AG59" s="234"/>
      <c r="AH59" s="235" t="s">
        <v>48</v>
      </c>
      <c r="AI59" s="198"/>
      <c r="AJ59" s="198"/>
      <c r="AK59" s="198"/>
      <c r="AL59" s="231"/>
      <c r="AM59" s="236"/>
      <c r="AN59" s="237"/>
      <c r="AO59" s="237"/>
      <c r="AP59" s="237"/>
      <c r="AQ59" s="237"/>
      <c r="AR59" s="237"/>
      <c r="AS59" s="237"/>
      <c r="AT59" s="237"/>
      <c r="AU59" s="238"/>
    </row>
    <row r="60" spans="1:47">
      <c r="B60" s="242" t="s">
        <v>49</v>
      </c>
      <c r="C60" s="243"/>
      <c r="D60" s="243"/>
      <c r="E60" s="243"/>
      <c r="F60" s="243"/>
      <c r="G60" s="243"/>
      <c r="H60" s="243"/>
      <c r="I60" s="243"/>
      <c r="J60" s="243"/>
      <c r="K60" s="243"/>
      <c r="L60" s="243"/>
      <c r="M60" s="243"/>
      <c r="N60" s="243"/>
      <c r="O60" s="244"/>
      <c r="P60" s="245" t="e">
        <f>W39</f>
        <v>#REF!</v>
      </c>
      <c r="Q60" s="245"/>
      <c r="R60" s="245"/>
      <c r="S60" s="245"/>
      <c r="T60" s="245"/>
      <c r="U60" s="245"/>
      <c r="V60" s="246"/>
      <c r="W60" s="256" t="s">
        <v>50</v>
      </c>
      <c r="X60" s="257"/>
      <c r="Y60" s="257"/>
      <c r="Z60" s="257"/>
      <c r="AA60" s="257"/>
      <c r="AB60" s="257"/>
      <c r="AC60" s="257"/>
      <c r="AD60" s="257"/>
      <c r="AE60" s="257"/>
      <c r="AF60" s="257"/>
      <c r="AG60" s="258"/>
      <c r="AH60" s="259" t="e">
        <f>W6</f>
        <v>#REF!</v>
      </c>
      <c r="AI60" s="260"/>
      <c r="AJ60" s="260"/>
      <c r="AK60" s="260"/>
      <c r="AL60" s="261"/>
      <c r="AM60" s="239"/>
      <c r="AN60" s="240"/>
      <c r="AO60" s="240"/>
      <c r="AP60" s="240"/>
      <c r="AQ60" s="240"/>
      <c r="AR60" s="240"/>
      <c r="AS60" s="240"/>
      <c r="AT60" s="240"/>
      <c r="AU60" s="241"/>
    </row>
    <row r="61" spans="1:47">
      <c r="B61" s="242" t="s">
        <v>51</v>
      </c>
      <c r="C61" s="243"/>
      <c r="D61" s="243"/>
      <c r="E61" s="243"/>
      <c r="F61" s="243"/>
      <c r="G61" s="243"/>
      <c r="H61" s="243"/>
      <c r="I61" s="243"/>
      <c r="J61" s="243"/>
      <c r="K61" s="243"/>
      <c r="L61" s="243"/>
      <c r="M61" s="243"/>
      <c r="N61" s="243"/>
      <c r="O61" s="244"/>
      <c r="P61" s="245" t="e">
        <f>AA39</f>
        <v>#REF!</v>
      </c>
      <c r="Q61" s="245"/>
      <c r="R61" s="245"/>
      <c r="S61" s="245"/>
      <c r="T61" s="245"/>
      <c r="U61" s="245"/>
      <c r="V61" s="246"/>
      <c r="W61" s="242" t="s">
        <v>52</v>
      </c>
      <c r="X61" s="243"/>
      <c r="Y61" s="243"/>
      <c r="Z61" s="243"/>
      <c r="AA61" s="243"/>
      <c r="AB61" s="243"/>
      <c r="AC61" s="243"/>
      <c r="AD61" s="243"/>
      <c r="AE61" s="243"/>
      <c r="AF61" s="243"/>
      <c r="AG61" s="244"/>
      <c r="AH61" s="186" t="e">
        <f>W13</f>
        <v>#REF!</v>
      </c>
      <c r="AI61" s="187"/>
      <c r="AJ61" s="187"/>
      <c r="AK61" s="187"/>
      <c r="AL61" s="247"/>
      <c r="AM61" s="239"/>
      <c r="AN61" s="240"/>
      <c r="AO61" s="240"/>
      <c r="AP61" s="240"/>
      <c r="AQ61" s="240"/>
      <c r="AR61" s="240"/>
      <c r="AS61" s="240"/>
      <c r="AT61" s="240"/>
      <c r="AU61" s="241"/>
    </row>
    <row r="62" spans="1:47">
      <c r="B62" s="91"/>
      <c r="C62" s="90"/>
      <c r="D62" s="90"/>
      <c r="E62" s="90"/>
      <c r="F62" s="90"/>
      <c r="G62" s="90"/>
      <c r="H62" s="90"/>
      <c r="I62" s="90"/>
      <c r="J62" s="90"/>
      <c r="K62" s="90"/>
      <c r="L62" s="90"/>
      <c r="M62" s="90"/>
      <c r="N62" s="90"/>
      <c r="O62" s="92"/>
      <c r="P62" s="56"/>
      <c r="Q62" s="56"/>
      <c r="R62" s="56"/>
      <c r="S62" s="56"/>
      <c r="T62" s="56"/>
      <c r="U62" s="56"/>
      <c r="V62" s="79"/>
      <c r="W62" s="242" t="s">
        <v>53</v>
      </c>
      <c r="X62" s="243"/>
      <c r="Y62" s="243"/>
      <c r="Z62" s="243"/>
      <c r="AA62" s="243"/>
      <c r="AB62" s="243"/>
      <c r="AC62" s="243"/>
      <c r="AD62" s="243"/>
      <c r="AE62" s="243"/>
      <c r="AF62" s="243"/>
      <c r="AG62" s="244"/>
      <c r="AH62" s="186" t="e">
        <f>W18</f>
        <v>#REF!</v>
      </c>
      <c r="AI62" s="187"/>
      <c r="AJ62" s="187"/>
      <c r="AK62" s="187"/>
      <c r="AL62" s="247"/>
      <c r="AM62" s="239"/>
      <c r="AN62" s="240"/>
      <c r="AO62" s="240"/>
      <c r="AP62" s="240"/>
      <c r="AQ62" s="240"/>
      <c r="AR62" s="240"/>
      <c r="AS62" s="240"/>
      <c r="AT62" s="240"/>
      <c r="AU62" s="241"/>
    </row>
    <row r="63" spans="1:47">
      <c r="B63" s="93"/>
      <c r="C63" s="58"/>
      <c r="D63" s="58"/>
      <c r="E63" s="58"/>
      <c r="F63" s="58"/>
      <c r="G63" s="58"/>
      <c r="H63" s="58"/>
      <c r="I63" s="58"/>
      <c r="J63" s="58"/>
      <c r="K63" s="58"/>
      <c r="L63" s="58"/>
      <c r="M63" s="58"/>
      <c r="N63" s="58"/>
      <c r="O63" s="59"/>
      <c r="P63" s="57"/>
      <c r="Q63" s="58"/>
      <c r="R63" s="58"/>
      <c r="S63" s="58"/>
      <c r="T63" s="58"/>
      <c r="U63" s="58"/>
      <c r="V63" s="94"/>
      <c r="W63" s="242" t="s">
        <v>54</v>
      </c>
      <c r="X63" s="243"/>
      <c r="Y63" s="243"/>
      <c r="Z63" s="243"/>
      <c r="AA63" s="243"/>
      <c r="AB63" s="243"/>
      <c r="AC63" s="243"/>
      <c r="AD63" s="243"/>
      <c r="AE63" s="243"/>
      <c r="AF63" s="243"/>
      <c r="AG63" s="244"/>
      <c r="AH63" s="186" t="e">
        <f>W24</f>
        <v>#REF!</v>
      </c>
      <c r="AI63" s="187"/>
      <c r="AJ63" s="187"/>
      <c r="AK63" s="187"/>
      <c r="AL63" s="247"/>
      <c r="AM63" s="239"/>
      <c r="AN63" s="240"/>
      <c r="AO63" s="240"/>
      <c r="AP63" s="240"/>
      <c r="AQ63" s="240"/>
      <c r="AR63" s="240"/>
      <c r="AS63" s="240"/>
      <c r="AT63" s="240"/>
      <c r="AU63" s="241"/>
    </row>
    <row r="64" spans="1:47">
      <c r="B64" s="248"/>
      <c r="C64" s="249"/>
      <c r="D64" s="249"/>
      <c r="E64" s="249"/>
      <c r="F64" s="249"/>
      <c r="G64" s="249"/>
      <c r="H64" s="249"/>
      <c r="I64" s="249"/>
      <c r="J64" s="249"/>
      <c r="K64" s="249"/>
      <c r="L64" s="249"/>
      <c r="M64" s="249"/>
      <c r="N64" s="249"/>
      <c r="O64" s="250"/>
      <c r="P64" s="251"/>
      <c r="Q64" s="251"/>
      <c r="R64" s="251"/>
      <c r="S64" s="251"/>
      <c r="T64" s="251"/>
      <c r="U64" s="251"/>
      <c r="V64" s="252"/>
      <c r="W64" s="248" t="s">
        <v>55</v>
      </c>
      <c r="X64" s="249"/>
      <c r="Y64" s="249"/>
      <c r="Z64" s="249"/>
      <c r="AA64" s="249"/>
      <c r="AB64" s="249"/>
      <c r="AC64" s="249"/>
      <c r="AD64" s="249"/>
      <c r="AE64" s="249"/>
      <c r="AF64" s="249"/>
      <c r="AG64" s="250"/>
      <c r="AH64" s="253" t="e">
        <f>W28</f>
        <v>#REF!</v>
      </c>
      <c r="AI64" s="254"/>
      <c r="AJ64" s="254"/>
      <c r="AK64" s="254"/>
      <c r="AL64" s="255"/>
      <c r="AM64" s="239"/>
      <c r="AN64" s="240"/>
      <c r="AO64" s="240"/>
      <c r="AP64" s="240"/>
      <c r="AQ64" s="240"/>
      <c r="AR64" s="240"/>
      <c r="AS64" s="240"/>
      <c r="AT64" s="240"/>
      <c r="AU64" s="241"/>
    </row>
    <row r="65" spans="1:47" ht="16.5" thickBot="1">
      <c r="B65" s="213" t="s">
        <v>56</v>
      </c>
      <c r="C65" s="214"/>
      <c r="D65" s="214"/>
      <c r="E65" s="214"/>
      <c r="F65" s="214"/>
      <c r="G65" s="214"/>
      <c r="H65" s="214"/>
      <c r="I65" s="214"/>
      <c r="J65" s="214"/>
      <c r="K65" s="214"/>
      <c r="L65" s="214"/>
      <c r="M65" s="214"/>
      <c r="N65" s="214"/>
      <c r="O65" s="215"/>
      <c r="P65" s="216" t="e">
        <f>SUM(P60:V63)</f>
        <v>#REF!</v>
      </c>
      <c r="Q65" s="216"/>
      <c r="R65" s="216"/>
      <c r="S65" s="216"/>
      <c r="T65" s="216"/>
      <c r="U65" s="216"/>
      <c r="V65" s="217"/>
      <c r="W65" s="218" t="s">
        <v>57</v>
      </c>
      <c r="X65" s="219"/>
      <c r="Y65" s="219"/>
      <c r="Z65" s="219"/>
      <c r="AA65" s="219"/>
      <c r="AB65" s="219"/>
      <c r="AC65" s="219"/>
      <c r="AD65" s="219"/>
      <c r="AE65" s="219"/>
      <c r="AF65" s="219"/>
      <c r="AG65" s="220"/>
      <c r="AH65" s="221" t="e">
        <f>SUM(AH60:AL64)</f>
        <v>#REF!</v>
      </c>
      <c r="AI65" s="219"/>
      <c r="AJ65" s="219"/>
      <c r="AK65" s="219"/>
      <c r="AL65" s="222"/>
      <c r="AM65" s="223" t="e">
        <f>P65-AH65</f>
        <v>#REF!</v>
      </c>
      <c r="AN65" s="223"/>
      <c r="AO65" s="223"/>
      <c r="AP65" s="223"/>
      <c r="AQ65" s="223"/>
      <c r="AR65" s="223"/>
      <c r="AS65" s="223"/>
      <c r="AT65" s="223"/>
      <c r="AU65" s="224"/>
    </row>
    <row r="66" spans="1:47">
      <c r="B66" s="38"/>
      <c r="C66" s="38"/>
      <c r="D66" s="38"/>
      <c r="E66" s="38"/>
      <c r="F66" s="38"/>
      <c r="G66" s="38"/>
      <c r="H66" s="38"/>
      <c r="I66" s="38"/>
      <c r="J66" s="39"/>
      <c r="K66" s="39"/>
      <c r="L66" s="39"/>
      <c r="M66" s="39"/>
      <c r="N66" s="39"/>
      <c r="O66" s="39"/>
      <c r="P66" s="39"/>
      <c r="Q66" s="39"/>
      <c r="R66" s="39"/>
      <c r="S66" s="39"/>
      <c r="T66" s="39"/>
      <c r="U66" s="39"/>
      <c r="V66" s="39"/>
      <c r="W66" s="39"/>
      <c r="X66" s="39"/>
      <c r="Y66" s="39"/>
      <c r="Z66" s="39"/>
      <c r="AA66" s="39"/>
      <c r="AB66" s="39"/>
      <c r="AC66" s="39"/>
      <c r="AD66" s="39"/>
      <c r="AE66" s="39"/>
      <c r="AF66" s="39"/>
      <c r="AG66" s="39"/>
      <c r="AH66" s="39"/>
      <c r="AI66" s="39"/>
      <c r="AJ66" s="39"/>
      <c r="AK66" s="39"/>
      <c r="AL66" s="39"/>
      <c r="AM66" s="39"/>
      <c r="AN66" s="39"/>
      <c r="AO66" s="39"/>
      <c r="AP66" s="39"/>
      <c r="AQ66" s="39"/>
      <c r="AR66" s="39"/>
      <c r="AS66" s="39"/>
      <c r="AT66" s="39"/>
      <c r="AU66" s="39"/>
    </row>
    <row r="67" spans="1:47" ht="16.5" thickBot="1">
      <c r="A67" s="10" t="s">
        <v>58</v>
      </c>
    </row>
    <row r="68" spans="1:47">
      <c r="B68" s="225" t="s">
        <v>59</v>
      </c>
      <c r="C68" s="226"/>
      <c r="D68" s="226"/>
      <c r="E68" s="226"/>
      <c r="F68" s="226"/>
      <c r="G68" s="226"/>
      <c r="H68" s="226"/>
      <c r="I68" s="227"/>
      <c r="J68" s="228" t="e">
        <f>#REF!</f>
        <v>#REF!</v>
      </c>
      <c r="K68" s="228"/>
      <c r="L68" s="228"/>
      <c r="M68" s="228"/>
      <c r="N68" s="228"/>
      <c r="O68" s="228"/>
      <c r="P68" s="228"/>
      <c r="Q68" s="228"/>
      <c r="R68" s="228"/>
      <c r="S68" s="228"/>
      <c r="T68" s="228"/>
      <c r="U68" s="228"/>
      <c r="V68" s="228"/>
      <c r="W68" s="228"/>
      <c r="X68" s="228"/>
      <c r="Y68" s="228"/>
      <c r="Z68" s="228"/>
      <c r="AA68" s="228"/>
      <c r="AB68" s="228"/>
      <c r="AC68" s="228"/>
      <c r="AD68" s="228"/>
      <c r="AE68" s="228"/>
      <c r="AF68" s="228"/>
      <c r="AG68" s="228"/>
      <c r="AH68" s="228"/>
      <c r="AI68" s="228"/>
      <c r="AJ68" s="228"/>
      <c r="AK68" s="228"/>
      <c r="AL68" s="228"/>
      <c r="AM68" s="228"/>
      <c r="AN68" s="228"/>
      <c r="AO68" s="228"/>
      <c r="AP68" s="228"/>
      <c r="AQ68" s="228"/>
      <c r="AR68" s="228"/>
      <c r="AS68" s="228"/>
      <c r="AT68" s="228"/>
      <c r="AU68" s="229"/>
    </row>
    <row r="69" spans="1:47" ht="16.5" thickBot="1">
      <c r="B69" s="192" t="s">
        <v>60</v>
      </c>
      <c r="C69" s="193"/>
      <c r="D69" s="193"/>
      <c r="E69" s="193"/>
      <c r="F69" s="193"/>
      <c r="G69" s="193"/>
      <c r="H69" s="193"/>
      <c r="I69" s="202"/>
      <c r="J69" s="203" t="e">
        <f>#REF!</f>
        <v>#REF!</v>
      </c>
      <c r="K69" s="203"/>
      <c r="L69" s="203"/>
      <c r="M69" s="203"/>
      <c r="N69" s="203"/>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c r="AN69" s="203"/>
      <c r="AO69" s="203"/>
      <c r="AP69" s="203"/>
      <c r="AQ69" s="203"/>
      <c r="AR69" s="203"/>
      <c r="AS69" s="203"/>
      <c r="AT69" s="203"/>
      <c r="AU69" s="204"/>
    </row>
    <row r="70" spans="1:47">
      <c r="B70" s="205"/>
      <c r="C70" s="206"/>
      <c r="D70" s="206"/>
      <c r="E70" s="206"/>
      <c r="F70" s="206"/>
      <c r="G70" s="206"/>
      <c r="H70" s="206"/>
      <c r="I70" s="206"/>
      <c r="J70" s="207" t="s">
        <v>61</v>
      </c>
      <c r="K70" s="208"/>
      <c r="L70" s="208"/>
      <c r="M70" s="208"/>
      <c r="N70" s="208"/>
      <c r="O70" s="208"/>
      <c r="P70" s="208"/>
      <c r="Q70" s="208"/>
      <c r="R70" s="208"/>
      <c r="S70" s="208"/>
      <c r="T70" s="208"/>
      <c r="U70" s="208"/>
      <c r="V70" s="208"/>
      <c r="W70" s="208"/>
      <c r="X70" s="209" t="s">
        <v>62</v>
      </c>
      <c r="Y70" s="209"/>
      <c r="Z70" s="209"/>
      <c r="AA70" s="209"/>
      <c r="AB70" s="209"/>
      <c r="AC70" s="209"/>
      <c r="AD70" s="209" t="s">
        <v>63</v>
      </c>
      <c r="AE70" s="209"/>
      <c r="AF70" s="209"/>
      <c r="AG70" s="209"/>
      <c r="AH70" s="210" t="s">
        <v>64</v>
      </c>
      <c r="AI70" s="210"/>
      <c r="AJ70" s="210"/>
      <c r="AK70" s="210"/>
      <c r="AL70" s="210"/>
      <c r="AM70" s="211" t="s">
        <v>65</v>
      </c>
      <c r="AN70" s="208"/>
      <c r="AO70" s="208"/>
      <c r="AP70" s="208"/>
      <c r="AQ70" s="208"/>
      <c r="AR70" s="208"/>
      <c r="AS70" s="208"/>
      <c r="AT70" s="208"/>
      <c r="AU70" s="212"/>
    </row>
    <row r="71" spans="1:47" ht="24.75">
      <c r="B71" s="197" t="s">
        <v>66</v>
      </c>
      <c r="C71" s="198"/>
      <c r="D71" s="198"/>
      <c r="E71" s="198"/>
      <c r="F71" s="198"/>
      <c r="G71" s="198"/>
      <c r="H71" s="198"/>
      <c r="I71" s="198"/>
      <c r="J71" s="199" t="e">
        <f>#REF!</f>
        <v>#REF!</v>
      </c>
      <c r="K71" s="200"/>
      <c r="L71" s="200"/>
      <c r="M71" s="200"/>
      <c r="N71" s="200"/>
      <c r="O71" s="200"/>
      <c r="P71" s="200"/>
      <c r="Q71" s="200"/>
      <c r="R71" s="200"/>
      <c r="S71" s="200"/>
      <c r="T71" s="200"/>
      <c r="U71" s="200"/>
      <c r="V71" s="200"/>
      <c r="W71" s="200"/>
      <c r="X71" s="200" t="e">
        <f>#REF!</f>
        <v>#REF!</v>
      </c>
      <c r="Y71" s="200"/>
      <c r="Z71" s="200"/>
      <c r="AA71" s="200"/>
      <c r="AB71" s="200"/>
      <c r="AC71" s="200"/>
      <c r="AD71" s="200" t="e">
        <f>#REF!</f>
        <v>#REF!</v>
      </c>
      <c r="AE71" s="200" ph="1"/>
      <c r="AF71" s="200" ph="1"/>
      <c r="AG71" s="200" ph="1"/>
      <c r="AH71" s="200" t="e">
        <f>#REF!</f>
        <v>#REF!</v>
      </c>
      <c r="AI71" s="200"/>
      <c r="AJ71" s="200"/>
      <c r="AK71" s="200"/>
      <c r="AL71" s="200"/>
      <c r="AM71" s="200" t="e">
        <f>#REF!</f>
        <v>#REF!</v>
      </c>
      <c r="AN71" s="200"/>
      <c r="AO71" s="200"/>
      <c r="AP71" s="200"/>
      <c r="AQ71" s="200"/>
      <c r="AR71" s="200"/>
      <c r="AS71" s="200"/>
      <c r="AT71" s="200"/>
      <c r="AU71" s="201"/>
    </row>
    <row r="72" spans="1:47" ht="25.5" thickBot="1">
      <c r="B72" s="192" t="s">
        <v>67</v>
      </c>
      <c r="C72" s="193"/>
      <c r="D72" s="193"/>
      <c r="E72" s="193"/>
      <c r="F72" s="193"/>
      <c r="G72" s="193"/>
      <c r="H72" s="193"/>
      <c r="I72" s="193"/>
      <c r="J72" s="194" t="e">
        <f>#REF!</f>
        <v>#REF!</v>
      </c>
      <c r="K72" s="195"/>
      <c r="L72" s="195"/>
      <c r="M72" s="195"/>
      <c r="N72" s="195"/>
      <c r="O72" s="195"/>
      <c r="P72" s="195"/>
      <c r="Q72" s="195"/>
      <c r="R72" s="195"/>
      <c r="S72" s="195"/>
      <c r="T72" s="195"/>
      <c r="U72" s="195"/>
      <c r="V72" s="195"/>
      <c r="W72" s="195"/>
      <c r="X72" s="195" t="e">
        <f>#REF!</f>
        <v>#REF!</v>
      </c>
      <c r="Y72" s="195"/>
      <c r="Z72" s="195"/>
      <c r="AA72" s="195"/>
      <c r="AB72" s="195"/>
      <c r="AC72" s="195"/>
      <c r="AD72" s="195" t="e">
        <f>#REF!</f>
        <v>#REF!</v>
      </c>
      <c r="AE72" s="195" ph="1"/>
      <c r="AF72" s="195" ph="1"/>
      <c r="AG72" s="195" ph="1"/>
      <c r="AH72" s="195" t="e">
        <f>#REF!</f>
        <v>#REF!</v>
      </c>
      <c r="AI72" s="195"/>
      <c r="AJ72" s="195"/>
      <c r="AK72" s="195"/>
      <c r="AL72" s="195"/>
      <c r="AM72" s="195" t="e">
        <f>#REF!</f>
        <v>#REF!</v>
      </c>
      <c r="AN72" s="195"/>
      <c r="AO72" s="195"/>
      <c r="AP72" s="195"/>
      <c r="AQ72" s="195"/>
      <c r="AR72" s="195"/>
      <c r="AS72" s="195"/>
      <c r="AT72" s="195"/>
      <c r="AU72" s="196"/>
    </row>
    <row r="78" spans="1:47" ht="24.75">
      <c r="AE78" s="10" ph="1"/>
      <c r="AF78" s="10" ph="1"/>
      <c r="AG78" s="10" ph="1"/>
    </row>
    <row r="79" spans="1:47" ht="24.75">
      <c r="AE79" s="10" ph="1"/>
      <c r="AF79" s="10" ph="1"/>
      <c r="AG79" s="10" ph="1"/>
    </row>
    <row r="84" spans="31:33" ht="24.75">
      <c r="AE84" s="10" ph="1"/>
      <c r="AF84" s="10" ph="1"/>
      <c r="AG84" s="10" ph="1"/>
    </row>
    <row r="85" spans="31:33" ht="24.75">
      <c r="AE85" s="10" ph="1"/>
      <c r="AF85" s="10" ph="1"/>
      <c r="AG85" s="10" ph="1"/>
    </row>
    <row r="86" spans="31:33" ht="24.75">
      <c r="AE86" s="10" ph="1"/>
      <c r="AF86" s="10" ph="1"/>
      <c r="AG86" s="10" ph="1"/>
    </row>
    <row r="87" spans="31:33" ht="24.75">
      <c r="AE87" s="10" ph="1"/>
      <c r="AF87" s="10" ph="1"/>
      <c r="AG87" s="10" ph="1"/>
    </row>
    <row r="88" spans="31:33" ht="24.75">
      <c r="AE88" s="10" ph="1"/>
      <c r="AF88" s="10" ph="1"/>
      <c r="AG88" s="10" ph="1"/>
    </row>
    <row r="89" spans="31:33" ht="24.75">
      <c r="AE89" s="10" ph="1"/>
      <c r="AF89" s="10" ph="1"/>
      <c r="AG89" s="10" ph="1"/>
    </row>
    <row r="90" spans="31:33" ht="24.75">
      <c r="AE90" s="10" ph="1"/>
      <c r="AF90" s="10" ph="1"/>
      <c r="AG90" s="10" ph="1"/>
    </row>
    <row r="91" spans="31:33" ht="24.75">
      <c r="AE91" s="10" ph="1"/>
      <c r="AF91" s="10" ph="1"/>
      <c r="AG91" s="10" ph="1"/>
    </row>
    <row r="92" spans="31:33" ht="24.75">
      <c r="AE92" s="10" ph="1"/>
      <c r="AF92" s="10" ph="1"/>
      <c r="AG92" s="10" ph="1"/>
    </row>
    <row r="93" spans="31:33" ht="24.75">
      <c r="AE93" s="10" ph="1"/>
      <c r="AF93" s="10" ph="1"/>
      <c r="AG93" s="10" ph="1"/>
    </row>
    <row r="94" spans="31:33" ht="24.75">
      <c r="AE94" s="10" ph="1"/>
      <c r="AF94" s="10" ph="1"/>
      <c r="AG94" s="10" ph="1"/>
    </row>
    <row r="95" spans="31:33" ht="24.75">
      <c r="AE95" s="10" ph="1"/>
      <c r="AF95" s="10" ph="1"/>
      <c r="AG95" s="10" ph="1"/>
    </row>
    <row r="100" spans="31:33" ht="24.75">
      <c r="AE100" s="10" ph="1"/>
      <c r="AF100" s="10" ph="1"/>
      <c r="AG100" s="10" ph="1"/>
    </row>
    <row r="101" spans="31:33" ht="24.75">
      <c r="AE101" s="10" ph="1"/>
      <c r="AF101" s="10" ph="1"/>
      <c r="AG101" s="10" ph="1"/>
    </row>
    <row r="102" spans="31:33" ht="24.75">
      <c r="AE102" s="10" ph="1"/>
      <c r="AF102" s="10" ph="1"/>
      <c r="AG102" s="10" ph="1"/>
    </row>
    <row r="103" spans="31:33" ht="24.75">
      <c r="AE103" s="10" ph="1"/>
      <c r="AF103" s="10" ph="1"/>
      <c r="AG103" s="10" ph="1"/>
    </row>
    <row r="104" spans="31:33" ht="24.75">
      <c r="AE104" s="10" ph="1"/>
      <c r="AF104" s="10" ph="1"/>
      <c r="AG104" s="10" ph="1"/>
    </row>
    <row r="105" spans="31:33" ht="24.75">
      <c r="AE105" s="10" ph="1"/>
      <c r="AF105" s="10" ph="1"/>
      <c r="AG105" s="10" ph="1"/>
    </row>
    <row r="110" spans="31:33" ht="24.75">
      <c r="AE110" s="10" ph="1"/>
      <c r="AF110" s="10" ph="1"/>
      <c r="AG110" s="10" ph="1"/>
    </row>
    <row r="111" spans="31:33" ht="24.75">
      <c r="AE111" s="10" ph="1"/>
      <c r="AF111" s="10" ph="1"/>
      <c r="AG111" s="10" ph="1"/>
    </row>
    <row r="112" spans="31:33" ht="24.75">
      <c r="AE112" s="10" ph="1"/>
      <c r="AF112" s="10" ph="1"/>
      <c r="AG112" s="10" ph="1"/>
    </row>
    <row r="113" spans="31:33" ht="24.75">
      <c r="AE113" s="10" ph="1"/>
      <c r="AF113" s="10" ph="1"/>
      <c r="AG113" s="10" ph="1"/>
    </row>
    <row r="114" spans="31:33" ht="24.75">
      <c r="AE114" s="10" ph="1"/>
      <c r="AF114" s="10" ph="1"/>
      <c r="AG114" s="10" ph="1"/>
    </row>
    <row r="115" spans="31:33" ht="24.75">
      <c r="AE115" s="10" ph="1"/>
      <c r="AF115" s="10" ph="1"/>
      <c r="AG115" s="10" ph="1"/>
    </row>
    <row r="120" spans="31:33" ht="24.75">
      <c r="AE120" s="10" ph="1"/>
      <c r="AF120" s="10" ph="1"/>
      <c r="AG120" s="10" ph="1"/>
    </row>
    <row r="121" spans="31:33" ht="24.75">
      <c r="AE121" s="10" ph="1"/>
      <c r="AF121" s="10" ph="1"/>
      <c r="AG121" s="10" ph="1"/>
    </row>
    <row r="122" spans="31:33" ht="24.75">
      <c r="AE122" s="10" ph="1"/>
      <c r="AF122" s="10" ph="1"/>
      <c r="AG122" s="10" ph="1"/>
    </row>
    <row r="123" spans="31:33" ht="24.75">
      <c r="AE123" s="10" ph="1"/>
      <c r="AF123" s="10" ph="1"/>
      <c r="AG123" s="10" ph="1"/>
    </row>
    <row r="124" spans="31:33" ht="24.75">
      <c r="AE124" s="10" ph="1"/>
      <c r="AF124" s="10" ph="1"/>
      <c r="AG124" s="10" ph="1"/>
    </row>
    <row r="125" spans="31:33" ht="24.75">
      <c r="AE125" s="10" ph="1"/>
      <c r="AF125" s="10" ph="1"/>
      <c r="AG125" s="10" ph="1"/>
    </row>
    <row r="126" spans="31:33" ht="24.75">
      <c r="AE126" s="10" ph="1"/>
      <c r="AF126" s="10" ph="1"/>
      <c r="AG126" s="10" ph="1"/>
    </row>
    <row r="131" spans="31:33" ht="24.75">
      <c r="AE131" s="10" ph="1"/>
      <c r="AF131" s="10" ph="1"/>
      <c r="AG131" s="10" ph="1"/>
    </row>
    <row r="132" spans="31:33" ht="24.75">
      <c r="AE132" s="10" ph="1"/>
      <c r="AF132" s="10" ph="1"/>
      <c r="AG132" s="10" ph="1"/>
    </row>
    <row r="133" spans="31:33" ht="24.75">
      <c r="AE133" s="10" ph="1"/>
      <c r="AF133" s="10" ph="1"/>
      <c r="AG133" s="10" ph="1"/>
    </row>
    <row r="134" spans="31:33" ht="24.75">
      <c r="AE134" s="10" ph="1"/>
      <c r="AF134" s="10" ph="1"/>
      <c r="AG134" s="10" ph="1"/>
    </row>
    <row r="135" spans="31:33" ht="24.75">
      <c r="AE135" s="10" ph="1"/>
      <c r="AF135" s="10" ph="1"/>
      <c r="AG135" s="10" ph="1"/>
    </row>
    <row r="136" spans="31:33" ht="24.75">
      <c r="AE136" s="10" ph="1"/>
      <c r="AF136" s="10" ph="1"/>
      <c r="AG136" s="10" ph="1"/>
    </row>
    <row r="141" spans="31:33" ht="24.75">
      <c r="AE141" s="10" ph="1"/>
      <c r="AF141" s="10" ph="1"/>
      <c r="AG141" s="10" ph="1"/>
    </row>
    <row r="142" spans="31:33" ht="24.75">
      <c r="AE142" s="10" ph="1"/>
      <c r="AF142" s="10" ph="1"/>
      <c r="AG142" s="10" ph="1"/>
    </row>
    <row r="143" spans="31:33" ht="24.75">
      <c r="AE143" s="10" ph="1"/>
      <c r="AF143" s="10" ph="1"/>
      <c r="AG143" s="10" ph="1"/>
    </row>
    <row r="144" spans="31:33" ht="24.75">
      <c r="AE144" s="10" ph="1"/>
      <c r="AF144" s="10" ph="1"/>
      <c r="AG144" s="10" ph="1"/>
    </row>
    <row r="145" spans="31:33" ht="24.75">
      <c r="AE145" s="10" ph="1"/>
      <c r="AF145" s="10" ph="1"/>
      <c r="AG145" s="10" ph="1"/>
    </row>
    <row r="146" spans="31:33" ht="24.75">
      <c r="AE146" s="10" ph="1"/>
      <c r="AF146" s="10" ph="1"/>
      <c r="AG146" s="10" ph="1"/>
    </row>
    <row r="151" spans="31:33" ht="24.75">
      <c r="AE151" s="10" ph="1"/>
      <c r="AF151" s="10" ph="1"/>
      <c r="AG151" s="10" ph="1"/>
    </row>
    <row r="152" spans="31:33" ht="24.75">
      <c r="AE152" s="10" ph="1"/>
      <c r="AF152" s="10" ph="1"/>
      <c r="AG152" s="10" ph="1"/>
    </row>
    <row r="153" spans="31:33" ht="24.75">
      <c r="AE153" s="10" ph="1"/>
      <c r="AF153" s="10" ph="1"/>
      <c r="AG153" s="10" ph="1"/>
    </row>
    <row r="154" spans="31:33" ht="24.75">
      <c r="AE154" s="10" ph="1"/>
      <c r="AF154" s="10" ph="1"/>
      <c r="AG154" s="10" ph="1"/>
    </row>
  </sheetData>
  <mergeCells count="317">
    <mergeCell ref="A1:D1"/>
    <mergeCell ref="AI1:AU1"/>
    <mergeCell ref="A2:AU2"/>
    <mergeCell ref="B4:V4"/>
    <mergeCell ref="W4:AD4"/>
    <mergeCell ref="AE4:AG5"/>
    <mergeCell ref="AH4:AU5"/>
    <mergeCell ref="B5:K5"/>
    <mergeCell ref="L5:O5"/>
    <mergeCell ref="P5:V5"/>
    <mergeCell ref="AH6:AU6"/>
    <mergeCell ref="C7:K7"/>
    <mergeCell ref="L7:O7"/>
    <mergeCell ref="P7:S7"/>
    <mergeCell ref="U7:V7"/>
    <mergeCell ref="W7:Z7"/>
    <mergeCell ref="AA7:AD7"/>
    <mergeCell ref="AH7:AU7"/>
    <mergeCell ref="W5:Z5"/>
    <mergeCell ref="AA5:AD5"/>
    <mergeCell ref="B6:K6"/>
    <mergeCell ref="L6:O6"/>
    <mergeCell ref="P6:S6"/>
    <mergeCell ref="U6:V6"/>
    <mergeCell ref="W6:Z6"/>
    <mergeCell ref="AH8:AU8"/>
    <mergeCell ref="C9:K9"/>
    <mergeCell ref="L9:O9"/>
    <mergeCell ref="P9:S9"/>
    <mergeCell ref="U9:V9"/>
    <mergeCell ref="W9:Z9"/>
    <mergeCell ref="AA9:AD9"/>
    <mergeCell ref="AH9:AU9"/>
    <mergeCell ref="C8:K8"/>
    <mergeCell ref="L8:O8"/>
    <mergeCell ref="P8:S8"/>
    <mergeCell ref="U8:V8"/>
    <mergeCell ref="W8:Z8"/>
    <mergeCell ref="AA8:AD8"/>
    <mergeCell ref="W13:Z13"/>
    <mergeCell ref="C14:K14"/>
    <mergeCell ref="L14:O14"/>
    <mergeCell ref="P14:S14"/>
    <mergeCell ref="U14:V14"/>
    <mergeCell ref="W14:Z14"/>
    <mergeCell ref="AH10:AU10"/>
    <mergeCell ref="C11:K11"/>
    <mergeCell ref="L11:O11"/>
    <mergeCell ref="P11:S11"/>
    <mergeCell ref="U11:V11"/>
    <mergeCell ref="W11:Z11"/>
    <mergeCell ref="AA11:AD11"/>
    <mergeCell ref="AH11:AU11"/>
    <mergeCell ref="C10:K10"/>
    <mergeCell ref="L10:O10"/>
    <mergeCell ref="P10:S10"/>
    <mergeCell ref="U10:V10"/>
    <mergeCell ref="W10:Z10"/>
    <mergeCell ref="AA10:AD10"/>
    <mergeCell ref="AA14:AD14"/>
    <mergeCell ref="AE14:AG14"/>
    <mergeCell ref="AH14:AL14"/>
    <mergeCell ref="AM14:AU14"/>
    <mergeCell ref="C15:K15"/>
    <mergeCell ref="L15:O15"/>
    <mergeCell ref="P15:S15"/>
    <mergeCell ref="U15:V15"/>
    <mergeCell ref="W15:Z15"/>
    <mergeCell ref="AA15:AD15"/>
    <mergeCell ref="AE15:AG15"/>
    <mergeCell ref="AH15:AL15"/>
    <mergeCell ref="AM15:AU15"/>
    <mergeCell ref="AA16:AD16"/>
    <mergeCell ref="AE16:AG16"/>
    <mergeCell ref="W18:Z18"/>
    <mergeCell ref="C19:K19"/>
    <mergeCell ref="L19:O19"/>
    <mergeCell ref="P19:S19"/>
    <mergeCell ref="U19:V19"/>
    <mergeCell ref="W19:Z19"/>
    <mergeCell ref="AA19:AD19"/>
    <mergeCell ref="AH16:AL16"/>
    <mergeCell ref="AM16:AU16"/>
    <mergeCell ref="AQ20:AU20"/>
    <mergeCell ref="C21:K21"/>
    <mergeCell ref="L21:O21"/>
    <mergeCell ref="P21:S21"/>
    <mergeCell ref="U21:V21"/>
    <mergeCell ref="W21:Z21"/>
    <mergeCell ref="AA21:AD21"/>
    <mergeCell ref="AE19:AG19"/>
    <mergeCell ref="AH19:AL19"/>
    <mergeCell ref="AM19:AP19"/>
    <mergeCell ref="AQ19:AU19"/>
    <mergeCell ref="C20:K20"/>
    <mergeCell ref="L20:O20"/>
    <mergeCell ref="P20:S20"/>
    <mergeCell ref="U20:V20"/>
    <mergeCell ref="W20:Z20"/>
    <mergeCell ref="AA20:AD20"/>
    <mergeCell ref="C16:K16"/>
    <mergeCell ref="L16:O16"/>
    <mergeCell ref="P16:S16"/>
    <mergeCell ref="U16:V16"/>
    <mergeCell ref="W16:Z16"/>
    <mergeCell ref="C22:K22"/>
    <mergeCell ref="L22:O22"/>
    <mergeCell ref="P22:S22"/>
    <mergeCell ref="U22:V22"/>
    <mergeCell ref="W22:Z22"/>
    <mergeCell ref="AA22:AD22"/>
    <mergeCell ref="AE20:AG20"/>
    <mergeCell ref="AH20:AL20"/>
    <mergeCell ref="AM20:AP20"/>
    <mergeCell ref="W24:Z24"/>
    <mergeCell ref="AH24:AO24"/>
    <mergeCell ref="AP24:AU24"/>
    <mergeCell ref="AE22:AG22"/>
    <mergeCell ref="AH22:AL22"/>
    <mergeCell ref="AM22:AP22"/>
    <mergeCell ref="AQ22:AU22"/>
    <mergeCell ref="AE21:AG21"/>
    <mergeCell ref="AH21:AL21"/>
    <mergeCell ref="AM21:AP21"/>
    <mergeCell ref="AQ21:AU21"/>
    <mergeCell ref="AE25:AG25"/>
    <mergeCell ref="AH25:AO25"/>
    <mergeCell ref="AP25:AU25"/>
    <mergeCell ref="C26:K26"/>
    <mergeCell ref="L26:O26"/>
    <mergeCell ref="P26:S26"/>
    <mergeCell ref="U26:V26"/>
    <mergeCell ref="W26:Z26"/>
    <mergeCell ref="AA26:AD26"/>
    <mergeCell ref="AE26:AG26"/>
    <mergeCell ref="C25:K25"/>
    <mergeCell ref="L25:O25"/>
    <mergeCell ref="P25:S25"/>
    <mergeCell ref="U25:V25"/>
    <mergeCell ref="W25:Z25"/>
    <mergeCell ref="AA25:AD25"/>
    <mergeCell ref="W28:Z28"/>
    <mergeCell ref="AH28:AU28"/>
    <mergeCell ref="C29:K29"/>
    <mergeCell ref="L29:O29"/>
    <mergeCell ref="P29:S29"/>
    <mergeCell ref="U29:V29"/>
    <mergeCell ref="W29:Z29"/>
    <mergeCell ref="AH26:AO26"/>
    <mergeCell ref="AP26:AU26"/>
    <mergeCell ref="AA29:AD29"/>
    <mergeCell ref="AE29:AG29"/>
    <mergeCell ref="AH29:AU29"/>
    <mergeCell ref="C30:K30"/>
    <mergeCell ref="L30:O30"/>
    <mergeCell ref="P30:S30"/>
    <mergeCell ref="U30:V30"/>
    <mergeCell ref="W30:Z30"/>
    <mergeCell ref="AA30:AD30"/>
    <mergeCell ref="AE30:AG30"/>
    <mergeCell ref="AH30:AU30"/>
    <mergeCell ref="C31:K31"/>
    <mergeCell ref="L31:O31"/>
    <mergeCell ref="P31:S31"/>
    <mergeCell ref="U31:V31"/>
    <mergeCell ref="W31:Z31"/>
    <mergeCell ref="AA31:AD31"/>
    <mergeCell ref="AE31:AG31"/>
    <mergeCell ref="AH31:AU31"/>
    <mergeCell ref="AE32:AG32"/>
    <mergeCell ref="AH32:AU32"/>
    <mergeCell ref="C33:K33"/>
    <mergeCell ref="L33:O33"/>
    <mergeCell ref="P33:S33"/>
    <mergeCell ref="U33:V33"/>
    <mergeCell ref="W33:Z33"/>
    <mergeCell ref="AA33:AD33"/>
    <mergeCell ref="AE33:AG33"/>
    <mergeCell ref="AH33:AU33"/>
    <mergeCell ref="C32:K32"/>
    <mergeCell ref="L32:O32"/>
    <mergeCell ref="P32:S32"/>
    <mergeCell ref="U32:V32"/>
    <mergeCell ref="W32:Z32"/>
    <mergeCell ref="AA32:AD32"/>
    <mergeCell ref="B39:K39"/>
    <mergeCell ref="L39:O39"/>
    <mergeCell ref="P39:V39"/>
    <mergeCell ref="W39:Z39"/>
    <mergeCell ref="AA39:AD39"/>
    <mergeCell ref="AE39:AF39"/>
    <mergeCell ref="AH39:AU39"/>
    <mergeCell ref="AE34:AG34"/>
    <mergeCell ref="AH34:AU34"/>
    <mergeCell ref="C35:K35"/>
    <mergeCell ref="L35:O35"/>
    <mergeCell ref="P35:S35"/>
    <mergeCell ref="U35:V35"/>
    <mergeCell ref="W35:Z35"/>
    <mergeCell ref="AA35:AD35"/>
    <mergeCell ref="AE35:AG35"/>
    <mergeCell ref="AH35:AU35"/>
    <mergeCell ref="C34:K34"/>
    <mergeCell ref="L34:O34"/>
    <mergeCell ref="P34:S34"/>
    <mergeCell ref="U34:V34"/>
    <mergeCell ref="W34:Z34"/>
    <mergeCell ref="AA34:AD34"/>
    <mergeCell ref="AE36:AG36"/>
    <mergeCell ref="B42:J42"/>
    <mergeCell ref="K42:V42"/>
    <mergeCell ref="W42:AH42"/>
    <mergeCell ref="AI42:AU42"/>
    <mergeCell ref="B43:F43"/>
    <mergeCell ref="G43:I43"/>
    <mergeCell ref="K43:M43"/>
    <mergeCell ref="N43:O43"/>
    <mergeCell ref="W43:Y43"/>
    <mergeCell ref="Z43:AD43"/>
    <mergeCell ref="AO43:AP43"/>
    <mergeCell ref="AQ43:AS43"/>
    <mergeCell ref="AT43:AU43"/>
    <mergeCell ref="B47:K47"/>
    <mergeCell ref="L47:AU47"/>
    <mergeCell ref="B48:K48"/>
    <mergeCell ref="L48:AU48"/>
    <mergeCell ref="Z44:AB44"/>
    <mergeCell ref="AD44:AE44"/>
    <mergeCell ref="AF44:AG44"/>
    <mergeCell ref="AI44:AJ44"/>
    <mergeCell ref="AK44:AM44"/>
    <mergeCell ref="AN44:AO44"/>
    <mergeCell ref="C44:G44"/>
    <mergeCell ref="H44:J44"/>
    <mergeCell ref="K44:M44"/>
    <mergeCell ref="N44:O44"/>
    <mergeCell ref="Q44:S44"/>
    <mergeCell ref="T44:U44"/>
    <mergeCell ref="W44:Y44"/>
    <mergeCell ref="AQ44:AR44"/>
    <mergeCell ref="AS44:AT44"/>
    <mergeCell ref="B53:K53"/>
    <mergeCell ref="L53:AU53"/>
    <mergeCell ref="B54:K54"/>
    <mergeCell ref="L54:AU54"/>
    <mergeCell ref="B55:K55"/>
    <mergeCell ref="L55:AU55"/>
    <mergeCell ref="B49:K49"/>
    <mergeCell ref="L49:AU49"/>
    <mergeCell ref="B50:K50"/>
    <mergeCell ref="L50:AU50"/>
    <mergeCell ref="B58:V58"/>
    <mergeCell ref="W58:AL58"/>
    <mergeCell ref="AM58:AU58"/>
    <mergeCell ref="B59:O59"/>
    <mergeCell ref="P59:V59"/>
    <mergeCell ref="W59:AG59"/>
    <mergeCell ref="AH59:AL59"/>
    <mergeCell ref="AM59:AU64"/>
    <mergeCell ref="B60:O60"/>
    <mergeCell ref="P60:V60"/>
    <mergeCell ref="W62:AG62"/>
    <mergeCell ref="AH62:AL62"/>
    <mergeCell ref="W63:AG63"/>
    <mergeCell ref="AH63:AL63"/>
    <mergeCell ref="B64:O64"/>
    <mergeCell ref="P64:V64"/>
    <mergeCell ref="W64:AG64"/>
    <mergeCell ref="AH64:AL64"/>
    <mergeCell ref="W60:AG60"/>
    <mergeCell ref="AH60:AL60"/>
    <mergeCell ref="B61:O61"/>
    <mergeCell ref="P61:V61"/>
    <mergeCell ref="W61:AG61"/>
    <mergeCell ref="AH61:AL61"/>
    <mergeCell ref="B69:I69"/>
    <mergeCell ref="J69:AU69"/>
    <mergeCell ref="B70:I70"/>
    <mergeCell ref="J70:W70"/>
    <mergeCell ref="X70:AC70"/>
    <mergeCell ref="AD70:AG70"/>
    <mergeCell ref="AH70:AL70"/>
    <mergeCell ref="AM70:AU70"/>
    <mergeCell ref="B65:O65"/>
    <mergeCell ref="P65:V65"/>
    <mergeCell ref="W65:AG65"/>
    <mergeCell ref="AH65:AL65"/>
    <mergeCell ref="AM65:AU65"/>
    <mergeCell ref="B68:I68"/>
    <mergeCell ref="J68:AU68"/>
    <mergeCell ref="B72:I72"/>
    <mergeCell ref="J72:W72"/>
    <mergeCell ref="X72:AC72"/>
    <mergeCell ref="AD72:AG72"/>
    <mergeCell ref="AH72:AL72"/>
    <mergeCell ref="AM72:AU72"/>
    <mergeCell ref="B71:I71"/>
    <mergeCell ref="J71:W71"/>
    <mergeCell ref="X71:AC71"/>
    <mergeCell ref="AD71:AG71"/>
    <mergeCell ref="AH71:AL71"/>
    <mergeCell ref="AM71:AU71"/>
    <mergeCell ref="AH36:AU36"/>
    <mergeCell ref="C37:K37"/>
    <mergeCell ref="L37:O37"/>
    <mergeCell ref="P37:S37"/>
    <mergeCell ref="U37:V37"/>
    <mergeCell ref="W37:Z37"/>
    <mergeCell ref="AA37:AD37"/>
    <mergeCell ref="AE37:AG37"/>
    <mergeCell ref="AH37:AU37"/>
    <mergeCell ref="C36:K36"/>
    <mergeCell ref="L36:O36"/>
    <mergeCell ref="P36:S36"/>
    <mergeCell ref="U36:V36"/>
    <mergeCell ref="W36:Z36"/>
    <mergeCell ref="AA36:AD36"/>
  </mergeCells>
  <phoneticPr fontId="7"/>
  <printOptions horizontalCentered="1"/>
  <pageMargins left="0.70866141732283472" right="0.70866141732283472" top="0.74803149606299213" bottom="0.74803149606299213" header="0.31496062992125984" footer="0.31496062992125984"/>
  <pageSetup paperSize="9" scale="61" orientation="portrait" r:id="rId1"/>
  <rowBreaks count="1" manualBreakCount="1">
    <brk id="39" max="45"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pageSetUpPr fitToPage="1"/>
  </sheetPr>
  <dimension ref="A1:BN47"/>
  <sheetViews>
    <sheetView workbookViewId="0">
      <selection sqref="A1:D1"/>
    </sheetView>
  </sheetViews>
  <sheetFormatPr defaultColWidth="2.5" defaultRowHeight="15.75"/>
  <cols>
    <col min="1" max="1" width="2.5" style="10"/>
    <col min="2" max="3" width="2.5" style="10" customWidth="1"/>
    <col min="4" max="7" width="2.5" style="10"/>
    <col min="8" max="8" width="2.5" style="10" customWidth="1"/>
    <col min="9" max="21" width="2.5" style="10"/>
    <col min="22" max="22" width="2.5" style="10" customWidth="1"/>
    <col min="23" max="26" width="2.5" style="10"/>
    <col min="27" max="27" width="2.5" style="10" customWidth="1"/>
    <col min="28" max="30" width="2.5" style="10"/>
    <col min="31" max="31" width="9.25" style="10" bestFit="1" customWidth="1"/>
    <col min="32" max="32" width="2.5" style="10" customWidth="1"/>
    <col min="33" max="33" width="9.25" style="10" customWidth="1"/>
    <col min="34" max="34" width="2.5" style="10" customWidth="1"/>
    <col min="35" max="16384" width="2.5" style="10"/>
  </cols>
  <sheetData>
    <row r="1" spans="1:47">
      <c r="A1" s="345" t="s">
        <v>68</v>
      </c>
      <c r="B1" s="345"/>
      <c r="C1" s="345"/>
      <c r="D1" s="345"/>
      <c r="E1" s="60"/>
      <c r="AI1" s="346" t="e">
        <f>#REF!</f>
        <v>#REF!</v>
      </c>
      <c r="AJ1" s="346"/>
      <c r="AK1" s="346"/>
      <c r="AL1" s="346"/>
      <c r="AM1" s="346"/>
      <c r="AN1" s="346"/>
      <c r="AO1" s="346"/>
      <c r="AP1" s="346"/>
      <c r="AQ1" s="346"/>
      <c r="AR1" s="346"/>
      <c r="AS1" s="346"/>
      <c r="AT1" s="346"/>
      <c r="AU1" s="346"/>
    </row>
    <row r="2" spans="1:47">
      <c r="A2" s="347" t="s">
        <v>69</v>
      </c>
      <c r="B2" s="347"/>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row>
    <row r="3" spans="1:47" ht="16.5" thickBot="1">
      <c r="A3" s="362" t="s">
        <v>2</v>
      </c>
      <c r="B3" s="362"/>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2"/>
      <c r="AQ3" s="362"/>
      <c r="AR3" s="362"/>
      <c r="AS3" s="362"/>
      <c r="AT3" s="362"/>
      <c r="AU3" s="362"/>
    </row>
    <row r="4" spans="1:47">
      <c r="B4" s="225" t="s">
        <v>3</v>
      </c>
      <c r="C4" s="226"/>
      <c r="D4" s="226"/>
      <c r="E4" s="226"/>
      <c r="F4" s="226"/>
      <c r="G4" s="226"/>
      <c r="H4" s="226"/>
      <c r="I4" s="226"/>
      <c r="J4" s="226"/>
      <c r="K4" s="226"/>
      <c r="L4" s="226"/>
      <c r="M4" s="226"/>
      <c r="N4" s="226"/>
      <c r="O4" s="226"/>
      <c r="P4" s="226"/>
      <c r="Q4" s="226"/>
      <c r="R4" s="226"/>
      <c r="S4" s="226"/>
      <c r="T4" s="226"/>
      <c r="U4" s="226"/>
      <c r="V4" s="348"/>
      <c r="W4" s="211" t="s">
        <v>4</v>
      </c>
      <c r="X4" s="208"/>
      <c r="Y4" s="208"/>
      <c r="Z4" s="208"/>
      <c r="AA4" s="208"/>
      <c r="AB4" s="208"/>
      <c r="AC4" s="208"/>
      <c r="AD4" s="208"/>
      <c r="AE4" s="211" t="s">
        <v>5</v>
      </c>
      <c r="AF4" s="208"/>
      <c r="AG4" s="349"/>
      <c r="AH4" s="211" t="s">
        <v>6</v>
      </c>
      <c r="AI4" s="208"/>
      <c r="AJ4" s="208"/>
      <c r="AK4" s="208"/>
      <c r="AL4" s="208"/>
      <c r="AM4" s="208"/>
      <c r="AN4" s="208"/>
      <c r="AO4" s="208"/>
      <c r="AP4" s="208"/>
      <c r="AQ4" s="208"/>
      <c r="AR4" s="208"/>
      <c r="AS4" s="208"/>
      <c r="AT4" s="208"/>
      <c r="AU4" s="212"/>
    </row>
    <row r="5" spans="1:47">
      <c r="B5" s="354" t="s">
        <v>7</v>
      </c>
      <c r="C5" s="351"/>
      <c r="D5" s="351"/>
      <c r="E5" s="351"/>
      <c r="F5" s="351"/>
      <c r="G5" s="351"/>
      <c r="H5" s="351"/>
      <c r="I5" s="351"/>
      <c r="J5" s="351"/>
      <c r="K5" s="352"/>
      <c r="L5" s="350" t="s">
        <v>8</v>
      </c>
      <c r="M5" s="351"/>
      <c r="N5" s="351"/>
      <c r="O5" s="352"/>
      <c r="P5" s="350" t="s">
        <v>9</v>
      </c>
      <c r="Q5" s="351"/>
      <c r="R5" s="351"/>
      <c r="S5" s="351"/>
      <c r="T5" s="351"/>
      <c r="U5" s="351"/>
      <c r="V5" s="352"/>
      <c r="W5" s="331" t="s">
        <v>10</v>
      </c>
      <c r="X5" s="332"/>
      <c r="Y5" s="332"/>
      <c r="Z5" s="333"/>
      <c r="AA5" s="235" t="s">
        <v>11</v>
      </c>
      <c r="AB5" s="198"/>
      <c r="AC5" s="198"/>
      <c r="AD5" s="230"/>
      <c r="AE5" s="350"/>
      <c r="AF5" s="351"/>
      <c r="AG5" s="352"/>
      <c r="AH5" s="350"/>
      <c r="AI5" s="351"/>
      <c r="AJ5" s="351"/>
      <c r="AK5" s="351"/>
      <c r="AL5" s="351"/>
      <c r="AM5" s="351"/>
      <c r="AN5" s="351"/>
      <c r="AO5" s="351"/>
      <c r="AP5" s="351"/>
      <c r="AQ5" s="351"/>
      <c r="AR5" s="351"/>
      <c r="AS5" s="351"/>
      <c r="AT5" s="351"/>
      <c r="AU5" s="353"/>
    </row>
    <row r="6" spans="1:47">
      <c r="B6" s="334" t="s">
        <v>70</v>
      </c>
      <c r="C6" s="335"/>
      <c r="D6" s="335"/>
      <c r="E6" s="335"/>
      <c r="F6" s="335"/>
      <c r="G6" s="335"/>
      <c r="H6" s="335"/>
      <c r="I6" s="335"/>
      <c r="J6" s="335"/>
      <c r="K6" s="336"/>
      <c r="L6" s="337"/>
      <c r="M6" s="338"/>
      <c r="N6" s="338"/>
      <c r="O6" s="339"/>
      <c r="P6" s="340"/>
      <c r="Q6" s="341"/>
      <c r="R6" s="341"/>
      <c r="S6" s="341"/>
      <c r="U6" s="290"/>
      <c r="V6" s="318"/>
      <c r="W6" s="379"/>
      <c r="X6" s="380"/>
      <c r="Y6" s="380"/>
      <c r="Z6" s="381"/>
      <c r="AA6" s="11"/>
      <c r="AB6" s="12"/>
      <c r="AC6" s="12"/>
      <c r="AD6" s="13"/>
      <c r="AE6" s="53"/>
      <c r="AF6" s="81"/>
      <c r="AG6" s="54"/>
      <c r="AH6" s="328"/>
      <c r="AI6" s="329"/>
      <c r="AJ6" s="329"/>
      <c r="AK6" s="329"/>
      <c r="AL6" s="329"/>
      <c r="AM6" s="329"/>
      <c r="AN6" s="329"/>
      <c r="AO6" s="329"/>
      <c r="AP6" s="329"/>
      <c r="AQ6" s="329"/>
      <c r="AR6" s="329"/>
      <c r="AS6" s="329"/>
      <c r="AT6" s="329"/>
      <c r="AU6" s="330"/>
    </row>
    <row r="7" spans="1:47">
      <c r="B7" s="14"/>
      <c r="C7" s="316" t="e">
        <f>IF(#REF!="","",#REF!)</f>
        <v>#REF!</v>
      </c>
      <c r="D7" s="316"/>
      <c r="E7" s="316"/>
      <c r="F7" s="316"/>
      <c r="G7" s="316"/>
      <c r="H7" s="316"/>
      <c r="I7" s="316"/>
      <c r="J7" s="316"/>
      <c r="K7" s="376"/>
      <c r="L7" s="178" t="e">
        <f>P7*U7</f>
        <v>#REF!</v>
      </c>
      <c r="M7" s="179"/>
      <c r="N7" s="179"/>
      <c r="O7" s="180"/>
      <c r="P7" s="181" t="e">
        <f>IF(#REF!="",0,50000)</f>
        <v>#REF!</v>
      </c>
      <c r="Q7" s="182"/>
      <c r="R7" s="182"/>
      <c r="S7" s="182"/>
      <c r="T7" s="23" t="e">
        <f>IF(#REF!="","","×")</f>
        <v>#REF!</v>
      </c>
      <c r="U7" s="377" t="e">
        <f>IF(#REF!="",0,#REF!)</f>
        <v>#REF!</v>
      </c>
      <c r="V7" s="378"/>
      <c r="W7" s="181" t="e">
        <f>L7</f>
        <v>#REF!</v>
      </c>
      <c r="X7" s="182"/>
      <c r="Y7" s="182"/>
      <c r="Z7" s="185"/>
      <c r="AA7" s="27"/>
      <c r="AD7" s="28"/>
      <c r="AE7" s="101" t="e">
        <f>IF(#REF!="","",#REF!)</f>
        <v>#REF!</v>
      </c>
      <c r="AF7" s="61" t="e">
        <f>IF(#REF!="","","～")</f>
        <v>#REF!</v>
      </c>
      <c r="AG7" s="102" t="e">
        <f>IF(#REF!="","","令和6年3月")</f>
        <v>#REF!</v>
      </c>
      <c r="AH7" s="315" t="e">
        <f>IF(#REF!="","","別紙「出張等計画書のとおり」")</f>
        <v>#REF!</v>
      </c>
      <c r="AI7" s="316"/>
      <c r="AJ7" s="316"/>
      <c r="AK7" s="316"/>
      <c r="AL7" s="316"/>
      <c r="AM7" s="316"/>
      <c r="AN7" s="316"/>
      <c r="AO7" s="316"/>
      <c r="AP7" s="316"/>
      <c r="AQ7" s="316"/>
      <c r="AR7" s="316"/>
      <c r="AS7" s="316"/>
      <c r="AT7" s="316"/>
      <c r="AU7" s="317"/>
    </row>
    <row r="8" spans="1:47">
      <c r="B8" s="14"/>
      <c r="C8" s="316" t="e">
        <f>IF(#REF!="","",#REF!)</f>
        <v>#REF!</v>
      </c>
      <c r="D8" s="316"/>
      <c r="E8" s="316"/>
      <c r="F8" s="316"/>
      <c r="G8" s="316"/>
      <c r="H8" s="316"/>
      <c r="I8" s="316"/>
      <c r="J8" s="316"/>
      <c r="K8" s="376"/>
      <c r="L8" s="178" t="e">
        <f>P8*U8</f>
        <v>#REF!</v>
      </c>
      <c r="M8" s="179"/>
      <c r="N8" s="179"/>
      <c r="O8" s="180"/>
      <c r="P8" s="181" t="e">
        <f>IF(#REF!="",0,50000)</f>
        <v>#REF!</v>
      </c>
      <c r="Q8" s="182"/>
      <c r="R8" s="182"/>
      <c r="S8" s="182"/>
      <c r="T8" s="23" t="e">
        <f>IF(#REF!="","","×")</f>
        <v>#REF!</v>
      </c>
      <c r="U8" s="377" t="e">
        <f>IF(#REF!="",0,#REF!)</f>
        <v>#REF!</v>
      </c>
      <c r="V8" s="378"/>
      <c r="W8" s="181" t="e">
        <f>L8</f>
        <v>#REF!</v>
      </c>
      <c r="X8" s="182"/>
      <c r="Y8" s="182"/>
      <c r="Z8" s="185"/>
      <c r="AA8" s="27"/>
      <c r="AD8" s="28"/>
      <c r="AE8" s="101" t="e">
        <f>IF(#REF!="","",#REF!)</f>
        <v>#REF!</v>
      </c>
      <c r="AF8" s="61" t="e">
        <f>IF(#REF!="","","～")</f>
        <v>#REF!</v>
      </c>
      <c r="AG8" s="102" t="e">
        <f>IF(#REF!="","","令和6年3月")</f>
        <v>#REF!</v>
      </c>
      <c r="AH8" s="315" t="e">
        <f>IF(#REF!="","","別紙「出張等計画書のとおり」")</f>
        <v>#REF!</v>
      </c>
      <c r="AI8" s="316"/>
      <c r="AJ8" s="316"/>
      <c r="AK8" s="316"/>
      <c r="AL8" s="316"/>
      <c r="AM8" s="316"/>
      <c r="AN8" s="316"/>
      <c r="AO8" s="316"/>
      <c r="AP8" s="316"/>
      <c r="AQ8" s="316"/>
      <c r="AR8" s="316"/>
      <c r="AS8" s="316"/>
      <c r="AT8" s="316"/>
      <c r="AU8" s="317"/>
    </row>
    <row r="9" spans="1:47">
      <c r="B9" s="14"/>
      <c r="C9" s="316" t="e">
        <f>IF(#REF!="","",#REF!)</f>
        <v>#REF!</v>
      </c>
      <c r="D9" s="316"/>
      <c r="E9" s="316"/>
      <c r="F9" s="316"/>
      <c r="G9" s="316"/>
      <c r="H9" s="316"/>
      <c r="I9" s="316"/>
      <c r="J9" s="316"/>
      <c r="K9" s="376"/>
      <c r="L9" s="178" t="e">
        <f t="shared" ref="L9:L11" si="0">P9*U9</f>
        <v>#REF!</v>
      </c>
      <c r="M9" s="179"/>
      <c r="N9" s="179"/>
      <c r="O9" s="180"/>
      <c r="P9" s="181" t="e">
        <f>IF(#REF!="",0,50000)</f>
        <v>#REF!</v>
      </c>
      <c r="Q9" s="182"/>
      <c r="R9" s="182"/>
      <c r="S9" s="182"/>
      <c r="T9" s="23" t="e">
        <f>IF(#REF!="","","×")</f>
        <v>#REF!</v>
      </c>
      <c r="U9" s="377" t="e">
        <f>IF(#REF!="",0,#REF!)</f>
        <v>#REF!</v>
      </c>
      <c r="V9" s="378"/>
      <c r="W9" s="181" t="e">
        <f t="shared" ref="W9:W11" si="1">L9</f>
        <v>#REF!</v>
      </c>
      <c r="X9" s="182"/>
      <c r="Y9" s="182"/>
      <c r="Z9" s="185"/>
      <c r="AA9" s="27"/>
      <c r="AD9" s="28"/>
      <c r="AE9" s="101" t="e">
        <f>IF(#REF!="","",#REF!)</f>
        <v>#REF!</v>
      </c>
      <c r="AF9" s="61" t="e">
        <f>IF(#REF!="","","～")</f>
        <v>#REF!</v>
      </c>
      <c r="AG9" s="102" t="e">
        <f>IF(#REF!="","","令和6年3月")</f>
        <v>#REF!</v>
      </c>
      <c r="AH9" s="315" t="e">
        <f>IF(#REF!="","","別紙「出張等計画書のとおり」")</f>
        <v>#REF!</v>
      </c>
      <c r="AI9" s="316"/>
      <c r="AJ9" s="316"/>
      <c r="AK9" s="316"/>
      <c r="AL9" s="316"/>
      <c r="AM9" s="316"/>
      <c r="AN9" s="316"/>
      <c r="AO9" s="316"/>
      <c r="AP9" s="316"/>
      <c r="AQ9" s="316"/>
      <c r="AR9" s="316"/>
      <c r="AS9" s="316"/>
      <c r="AT9" s="316"/>
      <c r="AU9" s="317"/>
    </row>
    <row r="10" spans="1:47">
      <c r="B10" s="14"/>
      <c r="C10" s="316" t="e">
        <f>IF(#REF!="","",#REF!)</f>
        <v>#REF!</v>
      </c>
      <c r="D10" s="316"/>
      <c r="E10" s="316"/>
      <c r="F10" s="316"/>
      <c r="G10" s="316"/>
      <c r="H10" s="316"/>
      <c r="I10" s="316"/>
      <c r="J10" s="316"/>
      <c r="K10" s="376"/>
      <c r="L10" s="178" t="e">
        <f t="shared" si="0"/>
        <v>#REF!</v>
      </c>
      <c r="M10" s="179"/>
      <c r="N10" s="179"/>
      <c r="O10" s="180"/>
      <c r="P10" s="181" t="e">
        <f>IF(#REF!="",0,50000)</f>
        <v>#REF!</v>
      </c>
      <c r="Q10" s="182"/>
      <c r="R10" s="182"/>
      <c r="S10" s="182"/>
      <c r="T10" s="23" t="e">
        <f>IF(#REF!="","","×")</f>
        <v>#REF!</v>
      </c>
      <c r="U10" s="377" t="e">
        <f>IF(#REF!="",0,#REF!)</f>
        <v>#REF!</v>
      </c>
      <c r="V10" s="378"/>
      <c r="W10" s="181" t="e">
        <f t="shared" si="1"/>
        <v>#REF!</v>
      </c>
      <c r="X10" s="182"/>
      <c r="Y10" s="182"/>
      <c r="Z10" s="185"/>
      <c r="AA10" s="27"/>
      <c r="AD10" s="28"/>
      <c r="AE10" s="101" t="e">
        <f>IF(#REF!="","",#REF!)</f>
        <v>#REF!</v>
      </c>
      <c r="AF10" s="61" t="e">
        <f>IF(#REF!="","","～")</f>
        <v>#REF!</v>
      </c>
      <c r="AG10" s="102" t="e">
        <f>IF(#REF!="","","令和6年3月")</f>
        <v>#REF!</v>
      </c>
      <c r="AH10" s="315" t="e">
        <f>IF(#REF!="","","別紙「出張等計画書のとおり」")</f>
        <v>#REF!</v>
      </c>
      <c r="AI10" s="316"/>
      <c r="AJ10" s="316"/>
      <c r="AK10" s="316"/>
      <c r="AL10" s="316"/>
      <c r="AM10" s="316"/>
      <c r="AN10" s="316"/>
      <c r="AO10" s="316"/>
      <c r="AP10" s="316"/>
      <c r="AQ10" s="316"/>
      <c r="AR10" s="316"/>
      <c r="AS10" s="316"/>
      <c r="AT10" s="316"/>
      <c r="AU10" s="317"/>
    </row>
    <row r="11" spans="1:47">
      <c r="B11" s="14"/>
      <c r="C11" s="316" t="e">
        <f>IF(#REF!="","",#REF!)</f>
        <v>#REF!</v>
      </c>
      <c r="D11" s="316"/>
      <c r="E11" s="316"/>
      <c r="F11" s="316"/>
      <c r="G11" s="316"/>
      <c r="H11" s="316"/>
      <c r="I11" s="316"/>
      <c r="J11" s="316"/>
      <c r="K11" s="376"/>
      <c r="L11" s="178" t="e">
        <f t="shared" si="0"/>
        <v>#REF!</v>
      </c>
      <c r="M11" s="179"/>
      <c r="N11" s="179"/>
      <c r="O11" s="180"/>
      <c r="P11" s="181" t="e">
        <f>IF(#REF!="",0,50000)</f>
        <v>#REF!</v>
      </c>
      <c r="Q11" s="182"/>
      <c r="R11" s="182"/>
      <c r="S11" s="182"/>
      <c r="T11" s="23" t="e">
        <f>IF(#REF!="","","×")</f>
        <v>#REF!</v>
      </c>
      <c r="U11" s="377" t="e">
        <f>IF(#REF!="",0,#REF!)</f>
        <v>#REF!</v>
      </c>
      <c r="V11" s="378"/>
      <c r="W11" s="181" t="e">
        <f t="shared" si="1"/>
        <v>#REF!</v>
      </c>
      <c r="X11" s="182"/>
      <c r="Y11" s="182"/>
      <c r="Z11" s="185"/>
      <c r="AA11" s="27"/>
      <c r="AD11" s="28"/>
      <c r="AE11" s="101" t="e">
        <f>IF(#REF!="","",#REF!)</f>
        <v>#REF!</v>
      </c>
      <c r="AF11" s="61" t="e">
        <f>IF(#REF!="","","～")</f>
        <v>#REF!</v>
      </c>
      <c r="AG11" s="102" t="e">
        <f>IF(#REF!="","","令和6年3月")</f>
        <v>#REF!</v>
      </c>
      <c r="AH11" s="315" t="e">
        <f>IF(#REF!="","","別紙「出張等計画書のとおり」")</f>
        <v>#REF!</v>
      </c>
      <c r="AI11" s="316"/>
      <c r="AJ11" s="316"/>
      <c r="AK11" s="316"/>
      <c r="AL11" s="316"/>
      <c r="AM11" s="316"/>
      <c r="AN11" s="316"/>
      <c r="AO11" s="316"/>
      <c r="AP11" s="316"/>
      <c r="AQ11" s="316"/>
      <c r="AR11" s="316"/>
      <c r="AS11" s="316"/>
      <c r="AT11" s="316"/>
      <c r="AU11" s="317"/>
    </row>
    <row r="12" spans="1:47" ht="16.5" thickBot="1">
      <c r="B12" s="14"/>
      <c r="C12" s="1"/>
      <c r="D12" s="1"/>
      <c r="E12" s="1"/>
      <c r="F12" s="1"/>
      <c r="G12" s="1"/>
      <c r="H12" s="1"/>
      <c r="I12" s="1"/>
      <c r="J12" s="1"/>
      <c r="K12" s="18"/>
      <c r="L12" s="19"/>
      <c r="M12" s="2"/>
      <c r="N12" s="2"/>
      <c r="O12" s="20"/>
      <c r="P12" s="21"/>
      <c r="Q12" s="22"/>
      <c r="R12" s="22"/>
      <c r="S12" s="22"/>
      <c r="T12" s="23"/>
      <c r="U12" s="24"/>
      <c r="V12" s="25"/>
      <c r="W12" s="21"/>
      <c r="X12" s="22"/>
      <c r="Y12" s="22"/>
      <c r="Z12" s="26"/>
      <c r="AA12" s="27"/>
      <c r="AD12" s="28"/>
      <c r="AE12" s="101"/>
      <c r="AF12" s="61"/>
      <c r="AG12" s="36"/>
      <c r="AH12" s="29"/>
      <c r="AI12" s="30"/>
      <c r="AJ12" s="30"/>
      <c r="AK12" s="30"/>
      <c r="AL12" s="30"/>
      <c r="AM12" s="30"/>
      <c r="AN12" s="30"/>
      <c r="AO12" s="30"/>
      <c r="AP12" s="30"/>
      <c r="AQ12" s="30"/>
      <c r="AR12" s="30"/>
      <c r="AS12" s="30"/>
      <c r="AT12" s="30"/>
      <c r="AU12" s="31"/>
    </row>
    <row r="13" spans="1:47" ht="19.5" thickTop="1" thickBot="1">
      <c r="B13" s="292" t="s">
        <v>20</v>
      </c>
      <c r="C13" s="293"/>
      <c r="D13" s="293"/>
      <c r="E13" s="293"/>
      <c r="F13" s="293"/>
      <c r="G13" s="293"/>
      <c r="H13" s="293"/>
      <c r="I13" s="293"/>
      <c r="J13" s="293"/>
      <c r="K13" s="294"/>
      <c r="L13" s="364" t="e">
        <f>SUM(L7:O12)</f>
        <v>#REF!</v>
      </c>
      <c r="M13" s="365"/>
      <c r="N13" s="365"/>
      <c r="O13" s="366"/>
      <c r="P13" s="298"/>
      <c r="Q13" s="299"/>
      <c r="R13" s="299"/>
      <c r="S13" s="299"/>
      <c r="T13" s="299"/>
      <c r="U13" s="299"/>
      <c r="V13" s="300"/>
      <c r="W13" s="301" t="e">
        <f>IF(SUM(W6:Z12)&gt;1000000,1000000,SUM(W6:Z12))</f>
        <v>#REF!</v>
      </c>
      <c r="X13" s="302"/>
      <c r="Y13" s="302"/>
      <c r="Z13" s="303"/>
      <c r="AA13" s="367">
        <f>SUM(AA6:AD12)</f>
        <v>0</v>
      </c>
      <c r="AB13" s="368"/>
      <c r="AC13" s="368"/>
      <c r="AD13" s="308"/>
      <c r="AE13" s="80"/>
      <c r="AF13" s="52"/>
      <c r="AG13" s="37"/>
      <c r="AH13" s="309"/>
      <c r="AI13" s="310"/>
      <c r="AJ13" s="310"/>
      <c r="AK13" s="310"/>
      <c r="AL13" s="310"/>
      <c r="AM13" s="310"/>
      <c r="AN13" s="310"/>
      <c r="AO13" s="310"/>
      <c r="AP13" s="310"/>
      <c r="AQ13" s="310"/>
      <c r="AR13" s="310"/>
      <c r="AS13" s="310"/>
      <c r="AT13" s="310"/>
      <c r="AU13" s="311"/>
    </row>
    <row r="14" spans="1:47">
      <c r="B14" s="14"/>
      <c r="C14" s="32"/>
      <c r="D14" s="32"/>
      <c r="E14" s="32"/>
      <c r="F14" s="32"/>
      <c r="G14" s="32"/>
      <c r="H14" s="32"/>
      <c r="I14" s="32"/>
      <c r="J14" s="32"/>
      <c r="K14" s="33"/>
      <c r="L14" s="19"/>
      <c r="M14" s="2"/>
      <c r="N14" s="2"/>
      <c r="O14" s="20"/>
      <c r="P14" s="21"/>
      <c r="Q14" s="22"/>
      <c r="R14" s="22"/>
      <c r="S14" s="22"/>
      <c r="T14" s="23"/>
      <c r="U14" s="24"/>
      <c r="V14" s="25"/>
      <c r="W14" s="21"/>
      <c r="X14" s="22"/>
      <c r="Y14" s="22"/>
      <c r="Z14" s="26"/>
      <c r="AA14" s="27"/>
      <c r="AD14" s="28"/>
      <c r="AE14" s="34"/>
      <c r="AF14" s="51"/>
      <c r="AG14" s="102"/>
      <c r="AH14" s="29"/>
      <c r="AI14" s="30"/>
      <c r="AJ14" s="30"/>
      <c r="AK14" s="30"/>
      <c r="AL14" s="30"/>
      <c r="AM14" s="30"/>
      <c r="AN14" s="30"/>
      <c r="AO14" s="30"/>
      <c r="AP14" s="30"/>
      <c r="AQ14" s="30"/>
      <c r="AR14" s="30"/>
      <c r="AS14" s="30"/>
      <c r="AT14" s="30"/>
      <c r="AU14" s="31"/>
    </row>
    <row r="15" spans="1:47">
      <c r="B15" s="373" t="s">
        <v>71</v>
      </c>
      <c r="C15" s="374"/>
      <c r="D15" s="374"/>
      <c r="E15" s="374"/>
      <c r="F15" s="374"/>
      <c r="G15" s="374"/>
      <c r="H15" s="374"/>
      <c r="I15" s="374"/>
      <c r="J15" s="374"/>
      <c r="K15" s="375"/>
      <c r="L15" s="19"/>
      <c r="M15" s="2"/>
      <c r="N15" s="2"/>
      <c r="O15" s="20"/>
      <c r="P15" s="21"/>
      <c r="Q15" s="22"/>
      <c r="R15" s="22"/>
      <c r="S15" s="22"/>
      <c r="T15" s="23"/>
      <c r="U15" s="24"/>
      <c r="V15" s="25"/>
      <c r="W15" s="21"/>
      <c r="X15" s="22"/>
      <c r="Y15" s="22"/>
      <c r="Z15" s="26"/>
      <c r="AA15" s="27"/>
      <c r="AD15" s="28"/>
      <c r="AE15" s="101"/>
      <c r="AF15" s="51"/>
      <c r="AG15" s="102"/>
      <c r="AH15" s="27"/>
    </row>
    <row r="16" spans="1:47">
      <c r="B16" s="370" t="s">
        <v>72</v>
      </c>
      <c r="C16" s="371"/>
      <c r="D16" s="371"/>
      <c r="E16" s="371"/>
      <c r="F16" s="371"/>
      <c r="G16" s="371"/>
      <c r="H16" s="371"/>
      <c r="I16" s="371"/>
      <c r="J16" s="371"/>
      <c r="K16" s="372"/>
      <c r="L16" s="19"/>
      <c r="M16" s="2"/>
      <c r="N16" s="2"/>
      <c r="O16" s="20"/>
      <c r="P16" s="21"/>
      <c r="Q16" s="22"/>
      <c r="R16" s="22"/>
      <c r="S16" s="22"/>
      <c r="T16" s="23"/>
      <c r="U16" s="24"/>
      <c r="V16" s="25"/>
      <c r="W16" s="21"/>
      <c r="X16" s="22"/>
      <c r="Y16" s="22"/>
      <c r="Z16" s="26"/>
      <c r="AA16" s="27"/>
      <c r="AD16" s="28"/>
      <c r="AE16" s="101"/>
      <c r="AF16" s="51"/>
      <c r="AG16" s="102"/>
      <c r="AH16" s="27"/>
    </row>
    <row r="17" spans="2:66">
      <c r="B17" s="14"/>
      <c r="C17" s="371" t="s">
        <v>73</v>
      </c>
      <c r="D17" s="371"/>
      <c r="E17" s="371"/>
      <c r="F17" s="371"/>
      <c r="G17" s="371"/>
      <c r="H17" s="371"/>
      <c r="I17" s="371"/>
      <c r="J17" s="371"/>
      <c r="K17" s="372"/>
      <c r="L17" s="19"/>
      <c r="M17" s="2"/>
      <c r="N17" s="2"/>
      <c r="O17" s="20"/>
      <c r="P17" s="21"/>
      <c r="Q17" s="22"/>
      <c r="R17" s="22"/>
      <c r="S17" s="22"/>
      <c r="T17" s="23"/>
      <c r="U17" s="24"/>
      <c r="V17" s="25"/>
      <c r="W17" s="312" t="e">
        <f>SUM(W18:Z19)</f>
        <v>#REF!</v>
      </c>
      <c r="X17" s="313"/>
      <c r="Y17" s="313"/>
      <c r="Z17" s="314"/>
      <c r="AA17" s="27"/>
      <c r="AD17" s="28"/>
      <c r="AE17" s="101"/>
      <c r="AF17" s="51"/>
      <c r="AG17" s="102"/>
      <c r="AH17" s="319" t="s">
        <v>74</v>
      </c>
      <c r="AI17" s="240"/>
      <c r="AJ17" s="240"/>
      <c r="AK17" s="240"/>
      <c r="AL17" s="240"/>
      <c r="AM17" s="240"/>
      <c r="AN17" s="240"/>
      <c r="AO17" s="240"/>
      <c r="AP17" s="240"/>
      <c r="AQ17" s="240"/>
      <c r="AR17" s="240"/>
      <c r="AS17" s="240"/>
      <c r="AT17" s="240"/>
      <c r="AU17" s="240"/>
      <c r="BA17" s="240"/>
      <c r="BB17" s="240"/>
      <c r="BC17" s="240"/>
      <c r="BD17" s="240"/>
      <c r="BE17" s="240"/>
      <c r="BF17" s="240"/>
      <c r="BG17" s="240"/>
      <c r="BH17" s="240"/>
      <c r="BI17" s="240"/>
      <c r="BJ17" s="240"/>
      <c r="BK17" s="240"/>
      <c r="BL17" s="240"/>
      <c r="BM17" s="240"/>
      <c r="BN17" s="240"/>
    </row>
    <row r="18" spans="2:66">
      <c r="B18" s="14"/>
      <c r="C18" s="658" t="e">
        <f>IF(#REF!="","",#REF!)</f>
        <v>#REF!</v>
      </c>
      <c r="D18" s="658"/>
      <c r="E18" s="658"/>
      <c r="F18" s="658"/>
      <c r="G18" s="658"/>
      <c r="H18" s="658"/>
      <c r="I18" s="658"/>
      <c r="J18" s="658"/>
      <c r="K18" s="659"/>
      <c r="L18" s="178" t="e">
        <f>IF(#REF!="","",#REF!)</f>
        <v>#REF!</v>
      </c>
      <c r="M18" s="179"/>
      <c r="N18" s="179"/>
      <c r="O18" s="180"/>
      <c r="P18" s="178" t="e">
        <f>IF(#REF!="","",#REF!)</f>
        <v>#REF!</v>
      </c>
      <c r="Q18" s="179"/>
      <c r="R18" s="179"/>
      <c r="S18" s="179"/>
      <c r="T18" s="64" t="e">
        <f>IF(#REF!="","","-")</f>
        <v>#REF!</v>
      </c>
      <c r="U18" s="182" t="e">
        <f>IF(#REF!="","",#REF!)</f>
        <v>#REF!</v>
      </c>
      <c r="V18" s="185"/>
      <c r="W18" s="181" t="e">
        <f>IF(#REF!="","",#REF!)</f>
        <v>#REF!</v>
      </c>
      <c r="X18" s="182"/>
      <c r="Y18" s="182"/>
      <c r="Z18" s="185"/>
      <c r="AA18" s="181" t="e">
        <f>IF(#REF!="","",#REF!)</f>
        <v>#REF!</v>
      </c>
      <c r="AB18" s="182"/>
      <c r="AC18" s="182"/>
      <c r="AD18" s="185"/>
      <c r="AE18" s="101" t="e">
        <f>IF(#REF!="","",#REF!)</f>
        <v>#REF!</v>
      </c>
      <c r="AF18" s="51" t="e">
        <f>IF(#REF!="","","～")</f>
        <v>#REF!</v>
      </c>
      <c r="AG18" s="102" t="e">
        <f>IF(#REF!="","",#REF!)</f>
        <v>#REF!</v>
      </c>
      <c r="AH18" s="315" t="e">
        <f>IF(#REF!="","",#REF!)</f>
        <v>#REF!</v>
      </c>
      <c r="AI18" s="316"/>
      <c r="AJ18" s="316"/>
      <c r="AK18" s="316"/>
      <c r="AL18" s="316"/>
      <c r="AM18" s="316" t="e">
        <f>IF(#REF!="","",#REF!)</f>
        <v>#REF!</v>
      </c>
      <c r="AN18" s="316"/>
      <c r="AO18" s="316"/>
      <c r="AP18" s="316"/>
      <c r="AQ18" s="316"/>
      <c r="AR18" s="316"/>
      <c r="AS18" s="316"/>
      <c r="AT18" s="316"/>
      <c r="AU18" s="316"/>
    </row>
    <row r="19" spans="2:66">
      <c r="B19" s="14"/>
      <c r="C19" s="658" t="e">
        <f>IF(#REF!="","",#REF!)</f>
        <v>#REF!</v>
      </c>
      <c r="D19" s="658"/>
      <c r="E19" s="658"/>
      <c r="F19" s="658"/>
      <c r="G19" s="658"/>
      <c r="H19" s="658"/>
      <c r="I19" s="658"/>
      <c r="J19" s="658"/>
      <c r="K19" s="659"/>
      <c r="L19" s="178" t="e">
        <f>IF(#REF!="","",#REF!)</f>
        <v>#REF!</v>
      </c>
      <c r="M19" s="179"/>
      <c r="N19" s="179"/>
      <c r="O19" s="180"/>
      <c r="P19" s="178" t="e">
        <f>IF(#REF!="","",#REF!)</f>
        <v>#REF!</v>
      </c>
      <c r="Q19" s="179"/>
      <c r="R19" s="179"/>
      <c r="S19" s="179"/>
      <c r="T19" s="64" t="e">
        <f>IF(#REF!="","","-")</f>
        <v>#REF!</v>
      </c>
      <c r="U19" s="182" t="e">
        <f>IF(#REF!="","",#REF!)</f>
        <v>#REF!</v>
      </c>
      <c r="V19" s="185"/>
      <c r="W19" s="181" t="e">
        <f>IF(#REF!="","",#REF!)</f>
        <v>#REF!</v>
      </c>
      <c r="X19" s="182"/>
      <c r="Y19" s="182"/>
      <c r="Z19" s="185"/>
      <c r="AA19" s="181" t="e">
        <f>IF(#REF!="","",#REF!)</f>
        <v>#REF!</v>
      </c>
      <c r="AB19" s="182"/>
      <c r="AC19" s="182"/>
      <c r="AD19" s="185"/>
      <c r="AE19" s="101" t="e">
        <f>IF(#REF!="","",#REF!)</f>
        <v>#REF!</v>
      </c>
      <c r="AF19" s="51" t="e">
        <f>IF(#REF!="","","～")</f>
        <v>#REF!</v>
      </c>
      <c r="AG19" s="102" t="e">
        <f>IF(#REF!="","",#REF!)</f>
        <v>#REF!</v>
      </c>
      <c r="AH19" s="315" t="e">
        <f>IF(#REF!="","",#REF!)</f>
        <v>#REF!</v>
      </c>
      <c r="AI19" s="316"/>
      <c r="AJ19" s="316"/>
      <c r="AK19" s="316"/>
      <c r="AL19" s="316"/>
      <c r="AM19" s="316" t="e">
        <f>IF(#REF!="","",#REF!)</f>
        <v>#REF!</v>
      </c>
      <c r="AN19" s="316"/>
      <c r="AO19" s="316"/>
      <c r="AP19" s="316"/>
      <c r="AQ19" s="316"/>
      <c r="AR19" s="316"/>
      <c r="AS19" s="316"/>
      <c r="AT19" s="316"/>
      <c r="AU19" s="316"/>
    </row>
    <row r="20" spans="2:66">
      <c r="B20" s="14"/>
      <c r="C20" s="32"/>
      <c r="D20" s="32"/>
      <c r="E20" s="32"/>
      <c r="F20" s="32"/>
      <c r="G20" s="32"/>
      <c r="H20" s="32"/>
      <c r="I20" s="32"/>
      <c r="J20" s="32"/>
      <c r="K20" s="33"/>
      <c r="L20" s="65"/>
      <c r="M20" s="66"/>
      <c r="N20" s="66"/>
      <c r="O20" s="67"/>
      <c r="P20" s="68"/>
      <c r="Q20" s="64"/>
      <c r="R20" s="64"/>
      <c r="S20" s="64"/>
      <c r="T20" s="64"/>
      <c r="U20" s="64"/>
      <c r="V20" s="69"/>
      <c r="W20" s="68"/>
      <c r="X20" s="64"/>
      <c r="Y20" s="64"/>
      <c r="Z20" s="69"/>
      <c r="AA20" s="57"/>
      <c r="AB20" s="58"/>
      <c r="AC20" s="58"/>
      <c r="AD20" s="59"/>
      <c r="AE20" s="101"/>
      <c r="AF20" s="51"/>
      <c r="AG20" s="102"/>
      <c r="AH20" s="47"/>
      <c r="AI20" s="82"/>
      <c r="AJ20" s="82"/>
      <c r="AK20" s="82"/>
      <c r="AL20" s="82"/>
      <c r="AM20" s="82"/>
      <c r="AN20" s="82"/>
      <c r="AO20" s="82"/>
      <c r="AP20" s="82"/>
      <c r="AQ20" s="82"/>
      <c r="AR20" s="82"/>
      <c r="AS20" s="82"/>
      <c r="AT20" s="82"/>
      <c r="AU20" s="82"/>
    </row>
    <row r="21" spans="2:66">
      <c r="B21" s="14"/>
      <c r="C21" s="371" t="s">
        <v>75</v>
      </c>
      <c r="D21" s="371"/>
      <c r="E21" s="371"/>
      <c r="F21" s="371"/>
      <c r="G21" s="371"/>
      <c r="H21" s="371"/>
      <c r="I21" s="371"/>
      <c r="J21" s="371"/>
      <c r="K21" s="372"/>
      <c r="L21" s="70"/>
      <c r="M21" s="71"/>
      <c r="N21" s="71"/>
      <c r="O21" s="72"/>
      <c r="P21" s="73"/>
      <c r="Q21" s="74"/>
      <c r="R21" s="74"/>
      <c r="S21" s="74"/>
      <c r="T21" s="64"/>
      <c r="U21" s="74"/>
      <c r="V21" s="75"/>
      <c r="W21" s="312" t="e">
        <f>SUM(W22:Z23)</f>
        <v>#REF!</v>
      </c>
      <c r="X21" s="313"/>
      <c r="Y21" s="313"/>
      <c r="Z21" s="314"/>
      <c r="AA21" s="57"/>
      <c r="AB21" s="58"/>
      <c r="AC21" s="58"/>
      <c r="AD21" s="59"/>
      <c r="AE21" s="103"/>
      <c r="AF21" s="55"/>
      <c r="AG21" s="104"/>
      <c r="AH21" s="319" t="s">
        <v>74</v>
      </c>
      <c r="AI21" s="240"/>
      <c r="AJ21" s="240"/>
      <c r="AK21" s="240"/>
      <c r="AL21" s="240"/>
      <c r="AM21" s="240"/>
      <c r="AN21" s="240"/>
      <c r="AO21" s="240"/>
      <c r="AP21" s="240"/>
      <c r="AQ21" s="240"/>
      <c r="AR21" s="240"/>
      <c r="AS21" s="240"/>
      <c r="AT21" s="240"/>
      <c r="AU21" s="240"/>
    </row>
    <row r="22" spans="2:66">
      <c r="B22" s="14"/>
      <c r="C22" s="658" t="e">
        <f>IF(#REF!="","",#REF!)</f>
        <v>#REF!</v>
      </c>
      <c r="D22" s="658"/>
      <c r="E22" s="658"/>
      <c r="F22" s="658"/>
      <c r="G22" s="658"/>
      <c r="H22" s="658"/>
      <c r="I22" s="658"/>
      <c r="J22" s="658"/>
      <c r="K22" s="659"/>
      <c r="L22" s="178" t="e">
        <f>IF(#REF!="","",#REF!)</f>
        <v>#REF!</v>
      </c>
      <c r="M22" s="179"/>
      <c r="N22" s="179"/>
      <c r="O22" s="180"/>
      <c r="P22" s="181" t="e">
        <f>IF(#REF!="","",#REF!)</f>
        <v>#REF!</v>
      </c>
      <c r="Q22" s="182"/>
      <c r="R22" s="182"/>
      <c r="S22" s="182"/>
      <c r="T22" s="64" t="e">
        <f>IF(#REF!="","","-")</f>
        <v>#REF!</v>
      </c>
      <c r="U22" s="182" t="e">
        <f>IF(#REF!="","",#REF!)</f>
        <v>#REF!</v>
      </c>
      <c r="V22" s="185"/>
      <c r="W22" s="181" t="e">
        <f>IF(#REF!="","",#REF!)</f>
        <v>#REF!</v>
      </c>
      <c r="X22" s="182"/>
      <c r="Y22" s="182"/>
      <c r="Z22" s="185"/>
      <c r="AA22" s="186" t="e">
        <f>IF(#REF!="","",#REF!)</f>
        <v>#REF!</v>
      </c>
      <c r="AB22" s="187"/>
      <c r="AC22" s="187"/>
      <c r="AD22" s="188"/>
      <c r="AE22" s="101" t="e">
        <f>IF(#REF!="","",#REF!)</f>
        <v>#REF!</v>
      </c>
      <c r="AF22" s="61" t="e">
        <f>IF(#REF!="","","～")</f>
        <v>#REF!</v>
      </c>
      <c r="AG22" s="102" t="e">
        <f>IF(#REF!="","",#REF!)</f>
        <v>#REF!</v>
      </c>
      <c r="AH22" s="315" t="e">
        <f>IF(#REF!="","",#REF!)</f>
        <v>#REF!</v>
      </c>
      <c r="AI22" s="316"/>
      <c r="AJ22" s="316"/>
      <c r="AK22" s="316"/>
      <c r="AL22" s="316"/>
      <c r="AM22" s="316" t="e">
        <f>IF(#REF!="","",#REF!)</f>
        <v>#REF!</v>
      </c>
      <c r="AN22" s="316"/>
      <c r="AO22" s="316"/>
      <c r="AP22" s="316"/>
      <c r="AQ22" s="316"/>
      <c r="AR22" s="316"/>
      <c r="AS22" s="316"/>
      <c r="AT22" s="316"/>
      <c r="AU22" s="316"/>
    </row>
    <row r="23" spans="2:66">
      <c r="B23" s="14"/>
      <c r="C23" s="658" t="e">
        <f>IF(#REF!="","",#REF!)</f>
        <v>#REF!</v>
      </c>
      <c r="D23" s="658"/>
      <c r="E23" s="658"/>
      <c r="F23" s="658"/>
      <c r="G23" s="658"/>
      <c r="H23" s="658"/>
      <c r="I23" s="658"/>
      <c r="J23" s="658"/>
      <c r="K23" s="659"/>
      <c r="L23" s="178" t="e">
        <f>IF(#REF!="","",#REF!)</f>
        <v>#REF!</v>
      </c>
      <c r="M23" s="179"/>
      <c r="N23" s="179"/>
      <c r="O23" s="180"/>
      <c r="P23" s="181" t="e">
        <f>IF(#REF!="","",#REF!)</f>
        <v>#REF!</v>
      </c>
      <c r="Q23" s="182"/>
      <c r="R23" s="182"/>
      <c r="S23" s="182"/>
      <c r="T23" s="64" t="e">
        <f>IF(#REF!="","","-")</f>
        <v>#REF!</v>
      </c>
      <c r="U23" s="182" t="e">
        <f>IF(#REF!="","",#REF!)</f>
        <v>#REF!</v>
      </c>
      <c r="V23" s="185"/>
      <c r="W23" s="181" t="e">
        <f>IF(#REF!="","",#REF!)</f>
        <v>#REF!</v>
      </c>
      <c r="X23" s="182"/>
      <c r="Y23" s="182"/>
      <c r="Z23" s="185"/>
      <c r="AA23" s="186" t="e">
        <f>IF(#REF!="","",#REF!)</f>
        <v>#REF!</v>
      </c>
      <c r="AB23" s="187"/>
      <c r="AC23" s="187"/>
      <c r="AD23" s="188"/>
      <c r="AE23" s="101" t="e">
        <f>IF(#REF!="","",#REF!)</f>
        <v>#REF!</v>
      </c>
      <c r="AF23" s="61" t="e">
        <f>IF(#REF!="","","～")</f>
        <v>#REF!</v>
      </c>
      <c r="AG23" s="102" t="e">
        <f>IF(#REF!="","",#REF!)</f>
        <v>#REF!</v>
      </c>
      <c r="AH23" s="315" t="e">
        <f>IF(#REF!="","",#REF!)</f>
        <v>#REF!</v>
      </c>
      <c r="AI23" s="316"/>
      <c r="AJ23" s="316"/>
      <c r="AK23" s="316"/>
      <c r="AL23" s="316"/>
      <c r="AM23" s="316" t="e">
        <f>IF(#REF!="","",#REF!)</f>
        <v>#REF!</v>
      </c>
      <c r="AN23" s="316"/>
      <c r="AO23" s="316"/>
      <c r="AP23" s="316"/>
      <c r="AQ23" s="316"/>
      <c r="AR23" s="316"/>
      <c r="AS23" s="316"/>
      <c r="AT23" s="316"/>
      <c r="AU23" s="316"/>
    </row>
    <row r="24" spans="2:66">
      <c r="B24" s="14"/>
      <c r="C24" s="32"/>
      <c r="D24" s="32"/>
      <c r="E24" s="32"/>
      <c r="F24" s="32"/>
      <c r="G24" s="32"/>
      <c r="H24" s="32"/>
      <c r="I24" s="32"/>
      <c r="J24" s="32"/>
      <c r="K24" s="33"/>
      <c r="L24" s="65"/>
      <c r="M24" s="66"/>
      <c r="N24" s="66"/>
      <c r="O24" s="67"/>
      <c r="P24" s="68"/>
      <c r="Q24" s="64"/>
      <c r="R24" s="64"/>
      <c r="S24" s="64"/>
      <c r="T24" s="64"/>
      <c r="U24" s="64"/>
      <c r="V24" s="69"/>
      <c r="W24" s="68"/>
      <c r="X24" s="64"/>
      <c r="Y24" s="64"/>
      <c r="Z24" s="69"/>
      <c r="AA24" s="57"/>
      <c r="AB24" s="58"/>
      <c r="AC24" s="58"/>
      <c r="AD24" s="59"/>
      <c r="AE24" s="101"/>
      <c r="AF24" s="51"/>
      <c r="AG24" s="102"/>
      <c r="AH24" s="29"/>
      <c r="AI24" s="30"/>
      <c r="AJ24" s="30"/>
      <c r="AK24" s="30"/>
      <c r="AL24" s="30"/>
      <c r="AM24" s="30"/>
      <c r="AN24" s="30"/>
      <c r="AO24" s="30"/>
      <c r="AP24" s="30"/>
      <c r="AQ24" s="30"/>
      <c r="AR24" s="30"/>
      <c r="AS24" s="30"/>
      <c r="AT24" s="30"/>
      <c r="AU24" s="30"/>
    </row>
    <row r="25" spans="2:66">
      <c r="B25" s="370" t="s">
        <v>76</v>
      </c>
      <c r="C25" s="371"/>
      <c r="D25" s="371"/>
      <c r="E25" s="371"/>
      <c r="F25" s="371"/>
      <c r="G25" s="371"/>
      <c r="H25" s="371"/>
      <c r="I25" s="371"/>
      <c r="J25" s="371"/>
      <c r="K25" s="372"/>
      <c r="L25" s="65"/>
      <c r="M25" s="66"/>
      <c r="N25" s="66"/>
      <c r="O25" s="67"/>
      <c r="P25" s="68"/>
      <c r="Q25" s="64"/>
      <c r="R25" s="64"/>
      <c r="S25" s="64"/>
      <c r="T25" s="64"/>
      <c r="U25" s="64"/>
      <c r="V25" s="69"/>
      <c r="W25" s="68"/>
      <c r="X25" s="64"/>
      <c r="Y25" s="64"/>
      <c r="Z25" s="69"/>
      <c r="AA25" s="57"/>
      <c r="AB25" s="58"/>
      <c r="AC25" s="58"/>
      <c r="AD25" s="59"/>
      <c r="AE25" s="101"/>
      <c r="AF25" s="51"/>
      <c r="AG25" s="102"/>
      <c r="AH25" s="29"/>
      <c r="AI25" s="30"/>
      <c r="AJ25" s="30"/>
      <c r="AK25" s="30"/>
      <c r="AL25" s="30"/>
      <c r="AM25" s="30"/>
      <c r="AN25" s="30"/>
      <c r="AO25" s="30"/>
      <c r="AP25" s="30"/>
      <c r="AQ25" s="30"/>
      <c r="AR25" s="30"/>
      <c r="AS25" s="30"/>
      <c r="AT25" s="30"/>
      <c r="AU25" s="30"/>
    </row>
    <row r="26" spans="2:66">
      <c r="B26" s="14"/>
      <c r="C26" s="371" t="s">
        <v>77</v>
      </c>
      <c r="D26" s="371"/>
      <c r="E26" s="371"/>
      <c r="F26" s="371"/>
      <c r="G26" s="371"/>
      <c r="H26" s="371"/>
      <c r="I26" s="371"/>
      <c r="J26" s="371"/>
      <c r="K26" s="372"/>
      <c r="L26" s="65"/>
      <c r="M26" s="66"/>
      <c r="N26" s="66"/>
      <c r="O26" s="67"/>
      <c r="P26" s="68"/>
      <c r="Q26" s="64"/>
      <c r="R26" s="64"/>
      <c r="S26" s="64"/>
      <c r="T26" s="64"/>
      <c r="U26" s="64"/>
      <c r="V26" s="69"/>
      <c r="W26" s="312" t="e">
        <f>SUM(W27:Z28)</f>
        <v>#REF!</v>
      </c>
      <c r="X26" s="313"/>
      <c r="Y26" s="313"/>
      <c r="Z26" s="314"/>
      <c r="AA26" s="57"/>
      <c r="AB26" s="58"/>
      <c r="AC26" s="58"/>
      <c r="AD26" s="59"/>
      <c r="AE26" s="101"/>
      <c r="AF26" s="51"/>
      <c r="AG26" s="102"/>
      <c r="AH26" s="29"/>
      <c r="AI26" s="30"/>
      <c r="AJ26" s="30"/>
      <c r="AK26" s="30"/>
      <c r="AL26" s="30"/>
      <c r="AM26" s="30"/>
      <c r="AN26" s="30"/>
      <c r="AO26" s="30"/>
      <c r="AP26" s="30"/>
      <c r="AQ26" s="30"/>
      <c r="AR26" s="30"/>
      <c r="AS26" s="30"/>
      <c r="AT26" s="30"/>
      <c r="AU26" s="30"/>
    </row>
    <row r="27" spans="2:66">
      <c r="B27" s="14"/>
      <c r="C27" s="658" t="e">
        <f>IF(#REF!="","",#REF!)</f>
        <v>#REF!</v>
      </c>
      <c r="D27" s="658"/>
      <c r="E27" s="658"/>
      <c r="F27" s="658"/>
      <c r="G27" s="658"/>
      <c r="H27" s="658"/>
      <c r="I27" s="658"/>
      <c r="J27" s="658"/>
      <c r="K27" s="659"/>
      <c r="L27" s="178" t="e">
        <f>IF(#REF!="","",#REF!)</f>
        <v>#REF!</v>
      </c>
      <c r="M27" s="179"/>
      <c r="N27" s="179"/>
      <c r="O27" s="180"/>
      <c r="P27" s="178" t="e">
        <f>IF(#REF!="","",#REF!)</f>
        <v>#REF!</v>
      </c>
      <c r="Q27" s="179"/>
      <c r="R27" s="179"/>
      <c r="S27" s="179"/>
      <c r="T27" s="64" t="e">
        <f>IF(#REF!="","","-")</f>
        <v>#REF!</v>
      </c>
      <c r="U27" s="182" t="e">
        <f>IF(#REF!="","",#REF!)</f>
        <v>#REF!</v>
      </c>
      <c r="V27" s="185"/>
      <c r="W27" s="181" t="e">
        <f>IF(#REF!="","",#REF!)</f>
        <v>#REF!</v>
      </c>
      <c r="X27" s="182"/>
      <c r="Y27" s="182"/>
      <c r="Z27" s="185"/>
      <c r="AA27" s="181" t="e">
        <f>IF(#REF!="","",#REF!)</f>
        <v>#REF!</v>
      </c>
      <c r="AB27" s="182"/>
      <c r="AC27" s="182"/>
      <c r="AD27" s="185"/>
      <c r="AE27" s="101" t="e">
        <f>IF(#REF!="","",#REF!)</f>
        <v>#REF!</v>
      </c>
      <c r="AF27" s="61" t="e">
        <f>IF(#REF!="","","～")</f>
        <v>#REF!</v>
      </c>
      <c r="AG27" s="102" t="e">
        <f>IF(#REF!="","",#REF!)</f>
        <v>#REF!</v>
      </c>
      <c r="AH27" s="315" t="e">
        <f>IF(#REF!="","","別紙「研修等計画書のとおり」")</f>
        <v>#REF!</v>
      </c>
      <c r="AI27" s="316"/>
      <c r="AJ27" s="316"/>
      <c r="AK27" s="316"/>
      <c r="AL27" s="316"/>
      <c r="AM27" s="316"/>
      <c r="AN27" s="316"/>
      <c r="AO27" s="316"/>
      <c r="AP27" s="316"/>
      <c r="AQ27" s="316"/>
      <c r="AR27" s="316"/>
      <c r="AS27" s="316"/>
      <c r="AT27" s="316"/>
      <c r="AU27" s="316"/>
    </row>
    <row r="28" spans="2:66">
      <c r="B28" s="14"/>
      <c r="C28" s="658" t="e">
        <f>IF(#REF!="","",#REF!)</f>
        <v>#REF!</v>
      </c>
      <c r="D28" s="658"/>
      <c r="E28" s="658"/>
      <c r="F28" s="658"/>
      <c r="G28" s="658"/>
      <c r="H28" s="658"/>
      <c r="I28" s="658"/>
      <c r="J28" s="658"/>
      <c r="K28" s="659"/>
      <c r="L28" s="178" t="e">
        <f>IF(#REF!="","",#REF!)</f>
        <v>#REF!</v>
      </c>
      <c r="M28" s="179"/>
      <c r="N28" s="179"/>
      <c r="O28" s="180"/>
      <c r="P28" s="178" t="e">
        <f>IF(#REF!="","",#REF!)</f>
        <v>#REF!</v>
      </c>
      <c r="Q28" s="179"/>
      <c r="R28" s="179"/>
      <c r="S28" s="179"/>
      <c r="T28" s="64" t="e">
        <f>IF(#REF!="","","-")</f>
        <v>#REF!</v>
      </c>
      <c r="U28" s="182" t="e">
        <f>IF(#REF!="","",#REF!)</f>
        <v>#REF!</v>
      </c>
      <c r="V28" s="185"/>
      <c r="W28" s="181" t="e">
        <f>IF(#REF!="","",#REF!)</f>
        <v>#REF!</v>
      </c>
      <c r="X28" s="182"/>
      <c r="Y28" s="182"/>
      <c r="Z28" s="185"/>
      <c r="AA28" s="181" t="e">
        <f>IF(#REF!="","",#REF!)</f>
        <v>#REF!</v>
      </c>
      <c r="AB28" s="182"/>
      <c r="AC28" s="182"/>
      <c r="AD28" s="185"/>
      <c r="AE28" s="101" t="e">
        <f>IF(#REF!="","",#REF!)</f>
        <v>#REF!</v>
      </c>
      <c r="AF28" s="61" t="e">
        <f>IF(#REF!="","","～")</f>
        <v>#REF!</v>
      </c>
      <c r="AG28" s="102" t="e">
        <f>IF(#REF!="","",#REF!)</f>
        <v>#REF!</v>
      </c>
      <c r="AH28" s="315" t="e">
        <f>IF(#REF!="","","別紙「研修等計画書のとおり」")</f>
        <v>#REF!</v>
      </c>
      <c r="AI28" s="316"/>
      <c r="AJ28" s="316"/>
      <c r="AK28" s="316"/>
      <c r="AL28" s="316"/>
      <c r="AM28" s="316"/>
      <c r="AN28" s="316"/>
      <c r="AO28" s="316"/>
      <c r="AP28" s="316"/>
      <c r="AQ28" s="316"/>
      <c r="AR28" s="316"/>
      <c r="AS28" s="316"/>
      <c r="AT28" s="316"/>
      <c r="AU28" s="316"/>
    </row>
    <row r="29" spans="2:66">
      <c r="B29" s="14"/>
      <c r="C29" s="32"/>
      <c r="D29" s="32"/>
      <c r="E29" s="32"/>
      <c r="F29" s="32"/>
      <c r="G29" s="32"/>
      <c r="H29" s="32"/>
      <c r="I29" s="32"/>
      <c r="J29" s="32"/>
      <c r="K29" s="33"/>
      <c r="L29" s="65"/>
      <c r="M29" s="66"/>
      <c r="N29" s="66"/>
      <c r="O29" s="67"/>
      <c r="P29" s="68"/>
      <c r="Q29" s="64"/>
      <c r="R29" s="64"/>
      <c r="S29" s="64"/>
      <c r="T29" s="64"/>
      <c r="U29" s="64"/>
      <c r="V29" s="69"/>
      <c r="W29" s="68"/>
      <c r="X29" s="64"/>
      <c r="Y29" s="64"/>
      <c r="Z29" s="69"/>
      <c r="AA29" s="57"/>
      <c r="AB29" s="58"/>
      <c r="AC29" s="58"/>
      <c r="AD29" s="59"/>
      <c r="AE29" s="101"/>
      <c r="AF29" s="61"/>
      <c r="AG29" s="102"/>
      <c r="AH29" s="29"/>
      <c r="AI29" s="30"/>
      <c r="AJ29" s="30"/>
      <c r="AK29" s="30"/>
      <c r="AL29" s="30"/>
      <c r="AM29" s="30"/>
      <c r="AN29" s="30"/>
      <c r="AO29" s="30"/>
      <c r="AP29" s="30"/>
      <c r="AQ29" s="30"/>
      <c r="AR29" s="30"/>
      <c r="AS29" s="30"/>
      <c r="AT29" s="30"/>
      <c r="AU29" s="30"/>
    </row>
    <row r="30" spans="2:66">
      <c r="B30" s="370" t="s">
        <v>78</v>
      </c>
      <c r="C30" s="371"/>
      <c r="D30" s="371"/>
      <c r="E30" s="371"/>
      <c r="F30" s="371"/>
      <c r="G30" s="371"/>
      <c r="H30" s="371"/>
      <c r="I30" s="371"/>
      <c r="J30" s="371"/>
      <c r="K30" s="372"/>
      <c r="L30" s="65"/>
      <c r="M30" s="66"/>
      <c r="N30" s="66"/>
      <c r="O30" s="67"/>
      <c r="P30" s="68"/>
      <c r="Q30" s="64"/>
      <c r="R30" s="64"/>
      <c r="S30" s="64"/>
      <c r="T30" s="64"/>
      <c r="U30" s="64"/>
      <c r="V30" s="69"/>
      <c r="W30" s="68"/>
      <c r="X30" s="64"/>
      <c r="Y30" s="64"/>
      <c r="Z30" s="69"/>
      <c r="AA30" s="57"/>
      <c r="AB30" s="58"/>
      <c r="AC30" s="58"/>
      <c r="AD30" s="59"/>
      <c r="AE30" s="101"/>
      <c r="AF30" s="61"/>
      <c r="AG30" s="102"/>
      <c r="AH30" s="319" t="s">
        <v>74</v>
      </c>
      <c r="AI30" s="240"/>
      <c r="AJ30" s="240"/>
      <c r="AK30" s="240"/>
      <c r="AL30" s="240"/>
      <c r="AM30" s="240"/>
      <c r="AN30" s="240"/>
      <c r="AO30" s="240"/>
      <c r="AP30" s="240"/>
      <c r="AQ30" s="240"/>
      <c r="AR30" s="240"/>
      <c r="AS30" s="240"/>
      <c r="AT30" s="240"/>
      <c r="AU30" s="240"/>
    </row>
    <row r="31" spans="2:66">
      <c r="B31" s="14"/>
      <c r="C31" s="371" t="s">
        <v>77</v>
      </c>
      <c r="D31" s="371"/>
      <c r="E31" s="371"/>
      <c r="F31" s="371"/>
      <c r="G31" s="371"/>
      <c r="H31" s="371"/>
      <c r="I31" s="371"/>
      <c r="J31" s="371"/>
      <c r="K31" s="372"/>
      <c r="L31" s="65"/>
      <c r="M31" s="66"/>
      <c r="N31" s="66"/>
      <c r="O31" s="67"/>
      <c r="P31" s="68"/>
      <c r="Q31" s="64"/>
      <c r="R31" s="64"/>
      <c r="S31" s="64"/>
      <c r="T31" s="64"/>
      <c r="U31" s="64"/>
      <c r="V31" s="69"/>
      <c r="W31" s="312" t="e">
        <f>SUM(W32:Z33)</f>
        <v>#REF!</v>
      </c>
      <c r="X31" s="313"/>
      <c r="Y31" s="313"/>
      <c r="Z31" s="314"/>
      <c r="AA31" s="57"/>
      <c r="AB31" s="58"/>
      <c r="AC31" s="58"/>
      <c r="AD31" s="59"/>
      <c r="AE31" s="101"/>
      <c r="AF31" s="61"/>
      <c r="AG31" s="102"/>
      <c r="AH31" s="315" t="s">
        <v>79</v>
      </c>
      <c r="AI31" s="316"/>
      <c r="AJ31" s="316"/>
      <c r="AK31" s="316"/>
      <c r="AL31" s="316"/>
      <c r="AM31" s="316" t="s">
        <v>80</v>
      </c>
      <c r="AN31" s="316"/>
      <c r="AO31" s="316"/>
      <c r="AP31" s="316"/>
      <c r="AQ31" s="316"/>
      <c r="AR31" s="316"/>
      <c r="AS31" s="316"/>
      <c r="AT31" s="316"/>
      <c r="AU31" s="316"/>
    </row>
    <row r="32" spans="2:66">
      <c r="B32" s="14"/>
      <c r="C32" s="658" t="e">
        <f>IF(#REF!="","",#REF!)</f>
        <v>#REF!</v>
      </c>
      <c r="D32" s="658"/>
      <c r="E32" s="658"/>
      <c r="F32" s="658"/>
      <c r="G32" s="658"/>
      <c r="H32" s="658"/>
      <c r="I32" s="658"/>
      <c r="J32" s="658"/>
      <c r="K32" s="659"/>
      <c r="L32" s="178" t="e">
        <f>IF(#REF!="","",#REF!)</f>
        <v>#REF!</v>
      </c>
      <c r="M32" s="179"/>
      <c r="N32" s="179"/>
      <c r="O32" s="180"/>
      <c r="P32" s="181" t="e">
        <f>IF(#REF!="","",#REF!)</f>
        <v>#REF!</v>
      </c>
      <c r="Q32" s="182"/>
      <c r="R32" s="182"/>
      <c r="S32" s="182"/>
      <c r="T32" s="64" t="e">
        <f>IF(#REF!="","","-")</f>
        <v>#REF!</v>
      </c>
      <c r="U32" s="182" t="e">
        <f>IF(#REF!="","",#REF!)</f>
        <v>#REF!</v>
      </c>
      <c r="V32" s="185"/>
      <c r="W32" s="181" t="e">
        <f>IF(#REF!="","",#REF!)</f>
        <v>#REF!</v>
      </c>
      <c r="X32" s="182"/>
      <c r="Y32" s="182"/>
      <c r="Z32" s="185"/>
      <c r="AA32" s="186" t="e">
        <f>IF(#REF!="","",#REF!)</f>
        <v>#REF!</v>
      </c>
      <c r="AB32" s="187"/>
      <c r="AC32" s="187"/>
      <c r="AD32" s="188"/>
      <c r="AE32" s="101" t="e">
        <f>IF(#REF!="","",#REF!)</f>
        <v>#REF!</v>
      </c>
      <c r="AF32" s="51" t="e">
        <f>IF(#REF!="","","～")</f>
        <v>#REF!</v>
      </c>
      <c r="AG32" s="102" t="e">
        <f>IF(#REF!="","",#REF!)</f>
        <v>#REF!</v>
      </c>
      <c r="AH32" s="315" t="e">
        <f>IF(#REF!="","",#REF!)</f>
        <v>#REF!</v>
      </c>
      <c r="AI32" s="316"/>
      <c r="AJ32" s="316"/>
      <c r="AK32" s="316"/>
      <c r="AL32" s="316"/>
      <c r="AM32" s="316" t="e">
        <f>IF(#REF!="","",#REF!)</f>
        <v>#REF!</v>
      </c>
      <c r="AN32" s="316"/>
      <c r="AO32" s="316"/>
      <c r="AP32" s="316"/>
      <c r="AQ32" s="316"/>
      <c r="AR32" s="316"/>
      <c r="AS32" s="316"/>
      <c r="AT32" s="316"/>
      <c r="AU32" s="316"/>
    </row>
    <row r="33" spans="1:47">
      <c r="B33" s="14"/>
      <c r="C33" s="658" t="e">
        <f>IF(#REF!="","",#REF!)</f>
        <v>#REF!</v>
      </c>
      <c r="D33" s="658"/>
      <c r="E33" s="658"/>
      <c r="F33" s="658"/>
      <c r="G33" s="658"/>
      <c r="H33" s="658"/>
      <c r="I33" s="658"/>
      <c r="J33" s="658"/>
      <c r="K33" s="659"/>
      <c r="L33" s="178" t="e">
        <f>IF(#REF!="","",#REF!)</f>
        <v>#REF!</v>
      </c>
      <c r="M33" s="179"/>
      <c r="N33" s="179"/>
      <c r="O33" s="180"/>
      <c r="P33" s="181" t="e">
        <f>IF(#REF!="","",#REF!)</f>
        <v>#REF!</v>
      </c>
      <c r="Q33" s="182"/>
      <c r="R33" s="182"/>
      <c r="S33" s="182"/>
      <c r="T33" s="64" t="e">
        <f>IF(#REF!="","","-")</f>
        <v>#REF!</v>
      </c>
      <c r="U33" s="182" t="e">
        <f>IF(#REF!="","",#REF!)</f>
        <v>#REF!</v>
      </c>
      <c r="V33" s="185"/>
      <c r="W33" s="181" t="e">
        <f>IF(#REF!="","",#REF!)</f>
        <v>#REF!</v>
      </c>
      <c r="X33" s="182"/>
      <c r="Y33" s="182"/>
      <c r="Z33" s="185"/>
      <c r="AA33" s="186" t="e">
        <f>IF(#REF!="","",#REF!)</f>
        <v>#REF!</v>
      </c>
      <c r="AB33" s="187"/>
      <c r="AC33" s="187"/>
      <c r="AD33" s="188"/>
      <c r="AE33" s="101" t="e">
        <f>IF(#REF!="","",#REF!)</f>
        <v>#REF!</v>
      </c>
      <c r="AF33" s="51" t="e">
        <f>IF(#REF!="","","～")</f>
        <v>#REF!</v>
      </c>
      <c r="AG33" s="102" t="e">
        <f>IF(#REF!="","",#REF!)</f>
        <v>#REF!</v>
      </c>
      <c r="AH33" s="315" t="e">
        <f>IF(#REF!="","",#REF!)</f>
        <v>#REF!</v>
      </c>
      <c r="AI33" s="316"/>
      <c r="AJ33" s="316"/>
      <c r="AK33" s="316"/>
      <c r="AL33" s="316"/>
      <c r="AM33" s="316" t="e">
        <f>IF(#REF!="","",#REF!)</f>
        <v>#REF!</v>
      </c>
      <c r="AN33" s="316"/>
      <c r="AO33" s="316"/>
      <c r="AP33" s="316"/>
      <c r="AQ33" s="316"/>
      <c r="AR33" s="316"/>
      <c r="AS33" s="316"/>
      <c r="AT33" s="316"/>
      <c r="AU33" s="316"/>
    </row>
    <row r="34" spans="1:47">
      <c r="B34" s="14"/>
      <c r="C34" s="32"/>
      <c r="D34" s="32"/>
      <c r="E34" s="32"/>
      <c r="F34" s="32"/>
      <c r="G34" s="32"/>
      <c r="H34" s="32"/>
      <c r="I34" s="32"/>
      <c r="J34" s="32"/>
      <c r="K34" s="33"/>
      <c r="L34" s="65"/>
      <c r="M34" s="66"/>
      <c r="N34" s="66"/>
      <c r="O34" s="67"/>
      <c r="P34" s="68"/>
      <c r="Q34" s="64"/>
      <c r="R34" s="64"/>
      <c r="S34" s="64"/>
      <c r="T34" s="64"/>
      <c r="U34" s="64"/>
      <c r="V34" s="69"/>
      <c r="W34" s="68"/>
      <c r="X34" s="64"/>
      <c r="Y34" s="64"/>
      <c r="Z34" s="69"/>
      <c r="AA34" s="76"/>
      <c r="AB34" s="77"/>
      <c r="AC34" s="77"/>
      <c r="AD34" s="78"/>
      <c r="AE34" s="101"/>
      <c r="AF34" s="51"/>
      <c r="AG34" s="102"/>
      <c r="AH34" s="29"/>
      <c r="AI34" s="30"/>
      <c r="AJ34" s="30"/>
      <c r="AK34" s="30"/>
      <c r="AL34" s="30"/>
      <c r="AM34" s="30"/>
      <c r="AN34" s="30"/>
      <c r="AO34" s="30"/>
      <c r="AP34" s="30"/>
      <c r="AQ34" s="30"/>
      <c r="AR34" s="30"/>
      <c r="AS34" s="30"/>
      <c r="AT34" s="30"/>
      <c r="AU34" s="30"/>
    </row>
    <row r="35" spans="1:47">
      <c r="B35" s="361" t="s">
        <v>81</v>
      </c>
      <c r="C35" s="362"/>
      <c r="D35" s="362"/>
      <c r="E35" s="362"/>
      <c r="F35" s="362"/>
      <c r="G35" s="362"/>
      <c r="H35" s="362"/>
      <c r="I35" s="362"/>
      <c r="J35" s="362"/>
      <c r="K35" s="363"/>
      <c r="L35" s="68"/>
      <c r="M35" s="64"/>
      <c r="N35" s="64"/>
      <c r="O35" s="69"/>
      <c r="P35" s="68"/>
      <c r="Q35" s="64"/>
      <c r="R35" s="64"/>
      <c r="S35" s="64"/>
      <c r="T35" s="64"/>
      <c r="U35" s="64"/>
      <c r="V35" s="69"/>
      <c r="W35" s="68"/>
      <c r="X35" s="64"/>
      <c r="Y35" s="64"/>
      <c r="Z35" s="69"/>
      <c r="AA35" s="57"/>
      <c r="AB35" s="58"/>
      <c r="AC35" s="58"/>
      <c r="AD35" s="59"/>
      <c r="AE35" s="101"/>
      <c r="AF35" s="51"/>
      <c r="AG35" s="102"/>
      <c r="AH35" s="29"/>
    </row>
    <row r="36" spans="1:47">
      <c r="B36" s="41"/>
      <c r="C36" s="362" t="s">
        <v>75</v>
      </c>
      <c r="D36" s="362"/>
      <c r="E36" s="362"/>
      <c r="F36" s="362"/>
      <c r="G36" s="362"/>
      <c r="H36" s="362"/>
      <c r="I36" s="362"/>
      <c r="J36" s="362"/>
      <c r="K36" s="363"/>
      <c r="L36" s="73"/>
      <c r="M36" s="74"/>
      <c r="N36" s="74"/>
      <c r="O36" s="75"/>
      <c r="P36" s="73"/>
      <c r="Q36" s="74"/>
      <c r="R36" s="74"/>
      <c r="S36" s="74"/>
      <c r="T36" s="64"/>
      <c r="U36" s="74"/>
      <c r="V36" s="75"/>
      <c r="W36" s="312" t="e">
        <f>SUM(W37:Z38)</f>
        <v>#REF!</v>
      </c>
      <c r="X36" s="313"/>
      <c r="Y36" s="313"/>
      <c r="Z36" s="314"/>
      <c r="AA36" s="57"/>
      <c r="AB36" s="58"/>
      <c r="AC36" s="58"/>
      <c r="AD36" s="59"/>
      <c r="AE36" s="101"/>
      <c r="AF36" s="51"/>
      <c r="AG36" s="102"/>
      <c r="AH36" s="319" t="s">
        <v>74</v>
      </c>
      <c r="AI36" s="240"/>
      <c r="AJ36" s="240"/>
      <c r="AK36" s="240"/>
      <c r="AL36" s="240"/>
      <c r="AM36" s="240"/>
      <c r="AN36" s="240"/>
      <c r="AO36" s="240"/>
      <c r="AP36" s="240"/>
      <c r="AQ36" s="240"/>
      <c r="AR36" s="240"/>
      <c r="AS36" s="240"/>
      <c r="AT36" s="240"/>
      <c r="AU36" s="240"/>
    </row>
    <row r="37" spans="1:47">
      <c r="B37" s="41"/>
      <c r="C37" s="658" t="e">
        <f>IF(#REF!="","",#REF!)</f>
        <v>#REF!</v>
      </c>
      <c r="D37" s="658"/>
      <c r="E37" s="658"/>
      <c r="F37" s="658"/>
      <c r="G37" s="658"/>
      <c r="H37" s="658"/>
      <c r="I37" s="658"/>
      <c r="J37" s="658"/>
      <c r="K37" s="659"/>
      <c r="L37" s="181" t="e">
        <f>IF(#REF!="","",#REF!)</f>
        <v>#REF!</v>
      </c>
      <c r="M37" s="182"/>
      <c r="N37" s="182"/>
      <c r="O37" s="185"/>
      <c r="P37" s="181" t="e">
        <f>IF(#REF!="","",#REF!)</f>
        <v>#REF!</v>
      </c>
      <c r="Q37" s="182"/>
      <c r="R37" s="182"/>
      <c r="S37" s="182"/>
      <c r="T37" s="64" t="e">
        <f>IF(#REF!="","","-")</f>
        <v>#REF!</v>
      </c>
      <c r="U37" s="182" t="e">
        <f>IF(#REF!="","",#REF!)</f>
        <v>#REF!</v>
      </c>
      <c r="V37" s="185"/>
      <c r="W37" s="181" t="e">
        <f>IF(#REF!="","",#REF!)</f>
        <v>#REF!</v>
      </c>
      <c r="X37" s="182"/>
      <c r="Y37" s="182"/>
      <c r="Z37" s="185"/>
      <c r="AA37" s="181" t="e">
        <f>IF(#REF!="","",#REF!)</f>
        <v>#REF!</v>
      </c>
      <c r="AB37" s="182"/>
      <c r="AC37" s="182"/>
      <c r="AD37" s="185"/>
      <c r="AE37" s="101" t="e">
        <f>IF(#REF!="","",#REF!)</f>
        <v>#REF!</v>
      </c>
      <c r="AF37" s="61" t="e">
        <f>IF(#REF!="","","～")</f>
        <v>#REF!</v>
      </c>
      <c r="AG37" s="102" t="e">
        <f>IF(#REF!="","",#REF!)</f>
        <v>#REF!</v>
      </c>
      <c r="AH37" s="369" t="e">
        <f>IF(#REF!="","",#REF!)</f>
        <v>#REF!</v>
      </c>
      <c r="AI37" s="290"/>
      <c r="AJ37" s="290"/>
      <c r="AK37" s="290"/>
      <c r="AL37" s="290"/>
      <c r="AM37" s="290" t="e">
        <f>IF(#REF!="","",#REF!)</f>
        <v>#REF!</v>
      </c>
      <c r="AN37" s="290"/>
      <c r="AO37" s="290"/>
      <c r="AP37" s="290"/>
      <c r="AQ37" s="290"/>
      <c r="AR37" s="290"/>
      <c r="AS37" s="290"/>
      <c r="AT37" s="290"/>
      <c r="AU37" s="290"/>
    </row>
    <row r="38" spans="1:47">
      <c r="B38" s="41"/>
      <c r="C38" s="658" t="e">
        <f>IF(#REF!="","",#REF!)</f>
        <v>#REF!</v>
      </c>
      <c r="D38" s="658"/>
      <c r="E38" s="658"/>
      <c r="F38" s="658"/>
      <c r="G38" s="658"/>
      <c r="H38" s="658"/>
      <c r="I38" s="658"/>
      <c r="J38" s="658"/>
      <c r="K38" s="659"/>
      <c r="L38" s="181" t="e">
        <f>IF(#REF!="","",#REF!)</f>
        <v>#REF!</v>
      </c>
      <c r="M38" s="182"/>
      <c r="N38" s="182"/>
      <c r="O38" s="185"/>
      <c r="P38" s="181" t="e">
        <f>IF(#REF!="","",#REF!)</f>
        <v>#REF!</v>
      </c>
      <c r="Q38" s="182"/>
      <c r="R38" s="182"/>
      <c r="S38" s="182"/>
      <c r="T38" s="64" t="e">
        <f>IF(#REF!="","","-")</f>
        <v>#REF!</v>
      </c>
      <c r="U38" s="182" t="e">
        <f>IF(#REF!="","",#REF!)</f>
        <v>#REF!</v>
      </c>
      <c r="V38" s="185"/>
      <c r="W38" s="181" t="e">
        <f>IF(#REF!="","",#REF!)</f>
        <v>#REF!</v>
      </c>
      <c r="X38" s="182"/>
      <c r="Y38" s="182"/>
      <c r="Z38" s="185"/>
      <c r="AA38" s="181" t="e">
        <f>IF(#REF!="","",#REF!)</f>
        <v>#REF!</v>
      </c>
      <c r="AB38" s="182"/>
      <c r="AC38" s="182"/>
      <c r="AD38" s="185"/>
      <c r="AE38" s="101" t="e">
        <f>IF(#REF!="","",#REF!)</f>
        <v>#REF!</v>
      </c>
      <c r="AF38" s="61" t="e">
        <f>IF(#REF!="","","～")</f>
        <v>#REF!</v>
      </c>
      <c r="AG38" s="102" t="e">
        <f>IF(#REF!="","",#REF!)</f>
        <v>#REF!</v>
      </c>
      <c r="AH38" s="369" t="e">
        <f>IF(#REF!="","",#REF!)</f>
        <v>#REF!</v>
      </c>
      <c r="AI38" s="290"/>
      <c r="AJ38" s="290"/>
      <c r="AK38" s="290"/>
      <c r="AL38" s="290"/>
      <c r="AM38" s="290" t="e">
        <f>IF(#REF!="","",#REF!)</f>
        <v>#REF!</v>
      </c>
      <c r="AN38" s="290"/>
      <c r="AO38" s="290"/>
      <c r="AP38" s="290"/>
      <c r="AQ38" s="290"/>
      <c r="AR38" s="290"/>
      <c r="AS38" s="290"/>
      <c r="AT38" s="290"/>
      <c r="AU38" s="290"/>
    </row>
    <row r="39" spans="1:47" ht="16.5" thickBot="1">
      <c r="B39" s="14"/>
      <c r="C39" s="1"/>
      <c r="D39" s="1"/>
      <c r="E39" s="1"/>
      <c r="F39" s="1"/>
      <c r="G39" s="1"/>
      <c r="H39" s="1"/>
      <c r="I39" s="1"/>
      <c r="J39" s="1"/>
      <c r="K39" s="18"/>
      <c r="L39" s="19"/>
      <c r="M39" s="2"/>
      <c r="N39" s="2"/>
      <c r="O39" s="20"/>
      <c r="P39" s="21"/>
      <c r="Q39" s="22"/>
      <c r="R39" s="22"/>
      <c r="S39" s="22"/>
      <c r="T39" s="23"/>
      <c r="U39" s="24"/>
      <c r="V39" s="25"/>
      <c r="W39" s="21"/>
      <c r="X39" s="22"/>
      <c r="Y39" s="22"/>
      <c r="Z39" s="26"/>
      <c r="AA39" s="48"/>
      <c r="AB39" s="49"/>
      <c r="AC39" s="49"/>
      <c r="AD39" s="50"/>
      <c r="AE39" s="103"/>
      <c r="AF39" s="55"/>
      <c r="AG39" s="104"/>
      <c r="AH39" s="29"/>
      <c r="AI39" s="30"/>
      <c r="AJ39" s="30"/>
      <c r="AK39" s="30"/>
      <c r="AL39" s="30"/>
      <c r="AM39" s="30"/>
      <c r="AN39" s="30"/>
      <c r="AO39" s="30"/>
      <c r="AP39" s="30"/>
      <c r="AQ39" s="30"/>
      <c r="AR39" s="30"/>
      <c r="AS39" s="30"/>
      <c r="AT39" s="30"/>
      <c r="AU39" s="31"/>
    </row>
    <row r="40" spans="1:47" ht="19.5" thickTop="1" thickBot="1">
      <c r="B40" s="292" t="s">
        <v>20</v>
      </c>
      <c r="C40" s="293"/>
      <c r="D40" s="293"/>
      <c r="E40" s="293"/>
      <c r="F40" s="293"/>
      <c r="G40" s="293"/>
      <c r="H40" s="293"/>
      <c r="I40" s="293"/>
      <c r="J40" s="293"/>
      <c r="K40" s="294"/>
      <c r="L40" s="364" t="e">
        <f>SUM(L14:O39)</f>
        <v>#REF!</v>
      </c>
      <c r="M40" s="365"/>
      <c r="N40" s="365"/>
      <c r="O40" s="366"/>
      <c r="P40" s="298"/>
      <c r="Q40" s="299"/>
      <c r="R40" s="299"/>
      <c r="S40" s="299"/>
      <c r="T40" s="299"/>
      <c r="U40" s="299"/>
      <c r="V40" s="300"/>
      <c r="W40" s="301" t="e">
        <f>SUM($W$17+$W$21+$W$26+$W$31+$W$36)</f>
        <v>#REF!</v>
      </c>
      <c r="X40" s="302"/>
      <c r="Y40" s="302"/>
      <c r="Z40" s="303"/>
      <c r="AA40" s="367" t="e">
        <f>SUM(AA6:AD39)</f>
        <v>#REF!</v>
      </c>
      <c r="AB40" s="368"/>
      <c r="AC40" s="368"/>
      <c r="AD40" s="308"/>
      <c r="AE40" s="80"/>
      <c r="AF40" s="52"/>
      <c r="AG40" s="37"/>
      <c r="AH40" s="309"/>
      <c r="AI40" s="310"/>
      <c r="AJ40" s="310"/>
      <c r="AK40" s="310"/>
      <c r="AL40" s="310"/>
      <c r="AM40" s="310"/>
      <c r="AN40" s="310"/>
      <c r="AO40" s="310"/>
      <c r="AP40" s="310"/>
      <c r="AQ40" s="310"/>
      <c r="AR40" s="310"/>
      <c r="AS40" s="310"/>
      <c r="AT40" s="310"/>
      <c r="AU40" s="311"/>
    </row>
    <row r="41" spans="1:47">
      <c r="B41" s="38"/>
      <c r="C41" s="38"/>
      <c r="D41" s="38"/>
      <c r="E41" s="38"/>
      <c r="F41" s="38"/>
      <c r="G41" s="38"/>
      <c r="H41" s="38"/>
      <c r="I41" s="38"/>
      <c r="J41" s="39"/>
      <c r="K41" s="39"/>
      <c r="L41" s="39"/>
      <c r="M41" s="39"/>
      <c r="N41" s="39"/>
      <c r="O41" s="39"/>
      <c r="P41" s="39"/>
      <c r="Q41" s="39"/>
      <c r="R41" s="39"/>
      <c r="S41" s="39"/>
      <c r="T41" s="39"/>
      <c r="U41" s="39"/>
      <c r="V41" s="39"/>
      <c r="W41" s="39"/>
      <c r="X41" s="39"/>
      <c r="Y41" s="39"/>
      <c r="Z41" s="39"/>
      <c r="AA41" s="39"/>
      <c r="AB41" s="39"/>
      <c r="AC41" s="39"/>
      <c r="AD41" s="39"/>
      <c r="AE41" s="39"/>
      <c r="AF41" s="39"/>
      <c r="AG41" s="39"/>
      <c r="AH41" s="39"/>
      <c r="AI41" s="39"/>
      <c r="AJ41" s="39"/>
      <c r="AK41" s="39"/>
      <c r="AL41" s="39"/>
      <c r="AM41" s="39"/>
      <c r="AN41" s="39"/>
      <c r="AO41" s="39"/>
      <c r="AP41" s="39"/>
      <c r="AQ41" s="39"/>
      <c r="AR41" s="39"/>
      <c r="AS41" s="39"/>
      <c r="AT41" s="39"/>
      <c r="AU41" s="39"/>
    </row>
    <row r="42" spans="1:47" ht="16.5" thickBot="1">
      <c r="A42" s="362" t="s">
        <v>82</v>
      </c>
      <c r="B42" s="362"/>
      <c r="C42" s="362"/>
      <c r="D42" s="362"/>
      <c r="E42" s="362"/>
      <c r="F42" s="362"/>
      <c r="G42" s="362"/>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row>
    <row r="43" spans="1:47">
      <c r="B43" s="225" t="s">
        <v>44</v>
      </c>
      <c r="C43" s="226"/>
      <c r="D43" s="226"/>
      <c r="E43" s="226"/>
      <c r="F43" s="226"/>
      <c r="G43" s="226"/>
      <c r="H43" s="226"/>
      <c r="I43" s="226"/>
      <c r="J43" s="226"/>
      <c r="K43" s="226"/>
      <c r="L43" s="226"/>
      <c r="M43" s="226"/>
      <c r="N43" s="226"/>
      <c r="O43" s="226"/>
      <c r="P43" s="226"/>
      <c r="Q43" s="226"/>
      <c r="R43" s="226"/>
      <c r="S43" s="226"/>
      <c r="T43" s="226"/>
      <c r="U43" s="226"/>
      <c r="V43" s="227"/>
      <c r="W43" s="225" t="s">
        <v>45</v>
      </c>
      <c r="X43" s="226"/>
      <c r="Y43" s="226"/>
      <c r="Z43" s="226"/>
      <c r="AA43" s="226"/>
      <c r="AB43" s="226"/>
      <c r="AC43" s="226"/>
      <c r="AD43" s="226"/>
      <c r="AE43" s="226"/>
      <c r="AF43" s="226"/>
      <c r="AG43" s="226"/>
      <c r="AH43" s="226"/>
      <c r="AI43" s="226"/>
      <c r="AJ43" s="226"/>
      <c r="AK43" s="226"/>
      <c r="AL43" s="227"/>
      <c r="AM43" s="225" t="s">
        <v>46</v>
      </c>
      <c r="AN43" s="226"/>
      <c r="AO43" s="226"/>
      <c r="AP43" s="226"/>
      <c r="AQ43" s="226"/>
      <c r="AR43" s="226"/>
      <c r="AS43" s="226"/>
      <c r="AT43" s="226"/>
      <c r="AU43" s="227"/>
    </row>
    <row r="44" spans="1:47">
      <c r="B44" s="197" t="s">
        <v>47</v>
      </c>
      <c r="C44" s="198"/>
      <c r="D44" s="198"/>
      <c r="E44" s="198"/>
      <c r="F44" s="198"/>
      <c r="G44" s="198"/>
      <c r="H44" s="198"/>
      <c r="I44" s="198"/>
      <c r="J44" s="198"/>
      <c r="K44" s="198"/>
      <c r="L44" s="198"/>
      <c r="M44" s="198"/>
      <c r="N44" s="198"/>
      <c r="O44" s="230"/>
      <c r="P44" s="198" t="s">
        <v>48</v>
      </c>
      <c r="Q44" s="198"/>
      <c r="R44" s="198"/>
      <c r="S44" s="198"/>
      <c r="T44" s="198"/>
      <c r="U44" s="198"/>
      <c r="V44" s="231"/>
      <c r="W44" s="232" t="s">
        <v>47</v>
      </c>
      <c r="X44" s="233"/>
      <c r="Y44" s="233"/>
      <c r="Z44" s="233"/>
      <c r="AA44" s="233"/>
      <c r="AB44" s="233"/>
      <c r="AC44" s="233"/>
      <c r="AD44" s="233"/>
      <c r="AE44" s="233"/>
      <c r="AF44" s="233"/>
      <c r="AG44" s="234"/>
      <c r="AH44" s="235" t="s">
        <v>48</v>
      </c>
      <c r="AI44" s="198"/>
      <c r="AJ44" s="198"/>
      <c r="AK44" s="198"/>
      <c r="AL44" s="231"/>
      <c r="AM44" s="236"/>
      <c r="AN44" s="237"/>
      <c r="AO44" s="237"/>
      <c r="AP44" s="237"/>
      <c r="AQ44" s="237"/>
      <c r="AR44" s="237"/>
      <c r="AS44" s="237"/>
      <c r="AT44" s="237"/>
      <c r="AU44" s="238"/>
    </row>
    <row r="45" spans="1:47">
      <c r="B45" s="361" t="s">
        <v>49</v>
      </c>
      <c r="C45" s="362"/>
      <c r="D45" s="362"/>
      <c r="E45" s="362"/>
      <c r="F45" s="362"/>
      <c r="G45" s="362"/>
      <c r="H45" s="362"/>
      <c r="I45" s="362"/>
      <c r="J45" s="362"/>
      <c r="K45" s="362"/>
      <c r="L45" s="362"/>
      <c r="M45" s="362"/>
      <c r="N45" s="362"/>
      <c r="O45" s="363"/>
      <c r="P45" s="245" t="e">
        <f>W13+W40</f>
        <v>#REF!</v>
      </c>
      <c r="Q45" s="245"/>
      <c r="R45" s="245"/>
      <c r="S45" s="245"/>
      <c r="T45" s="245"/>
      <c r="U45" s="245"/>
      <c r="V45" s="246"/>
      <c r="W45" s="256" t="s">
        <v>83</v>
      </c>
      <c r="X45" s="257"/>
      <c r="Y45" s="257"/>
      <c r="Z45" s="257"/>
      <c r="AA45" s="257"/>
      <c r="AB45" s="257"/>
      <c r="AC45" s="257"/>
      <c r="AD45" s="257"/>
      <c r="AE45" s="257"/>
      <c r="AF45" s="257"/>
      <c r="AG45" s="258"/>
      <c r="AH45" s="259" t="e">
        <f>W13</f>
        <v>#REF!</v>
      </c>
      <c r="AI45" s="260"/>
      <c r="AJ45" s="260"/>
      <c r="AK45" s="260"/>
      <c r="AL45" s="261"/>
      <c r="AM45" s="239"/>
      <c r="AN45" s="240"/>
      <c r="AO45" s="240"/>
      <c r="AP45" s="240"/>
      <c r="AQ45" s="240"/>
      <c r="AR45" s="240"/>
      <c r="AS45" s="240"/>
      <c r="AT45" s="240"/>
      <c r="AU45" s="241"/>
    </row>
    <row r="46" spans="1:47">
      <c r="B46" s="361" t="s">
        <v>51</v>
      </c>
      <c r="C46" s="362"/>
      <c r="D46" s="362"/>
      <c r="E46" s="362"/>
      <c r="F46" s="362"/>
      <c r="G46" s="362"/>
      <c r="H46" s="362"/>
      <c r="I46" s="362"/>
      <c r="J46" s="362"/>
      <c r="K46" s="362"/>
      <c r="L46" s="362"/>
      <c r="M46" s="362"/>
      <c r="N46" s="362"/>
      <c r="O46" s="363"/>
      <c r="P46" s="245" t="e">
        <f>AA13+AA40</f>
        <v>#REF!</v>
      </c>
      <c r="Q46" s="245"/>
      <c r="R46" s="245"/>
      <c r="S46" s="245"/>
      <c r="T46" s="245"/>
      <c r="U46" s="245"/>
      <c r="V46" s="246"/>
      <c r="W46" s="242" t="s">
        <v>84</v>
      </c>
      <c r="X46" s="243"/>
      <c r="Y46" s="243"/>
      <c r="Z46" s="243"/>
      <c r="AA46" s="243"/>
      <c r="AB46" s="243"/>
      <c r="AC46" s="243"/>
      <c r="AD46" s="243"/>
      <c r="AE46" s="243"/>
      <c r="AF46" s="243"/>
      <c r="AG46" s="244"/>
      <c r="AH46" s="186" t="e">
        <f>L40</f>
        <v>#REF!</v>
      </c>
      <c r="AI46" s="187"/>
      <c r="AJ46" s="187"/>
      <c r="AK46" s="187"/>
      <c r="AL46" s="247"/>
      <c r="AM46" s="239"/>
      <c r="AN46" s="240"/>
      <c r="AO46" s="240"/>
      <c r="AP46" s="240"/>
      <c r="AQ46" s="240"/>
      <c r="AR46" s="240"/>
      <c r="AS46" s="240"/>
      <c r="AT46" s="240"/>
      <c r="AU46" s="241"/>
    </row>
    <row r="47" spans="1:47" ht="16.5" thickBot="1">
      <c r="B47" s="192" t="s">
        <v>56</v>
      </c>
      <c r="C47" s="193"/>
      <c r="D47" s="193"/>
      <c r="E47" s="193"/>
      <c r="F47" s="193"/>
      <c r="G47" s="193"/>
      <c r="H47" s="193"/>
      <c r="I47" s="193"/>
      <c r="J47" s="193"/>
      <c r="K47" s="193"/>
      <c r="L47" s="193"/>
      <c r="M47" s="193"/>
      <c r="N47" s="193"/>
      <c r="O47" s="355"/>
      <c r="P47" s="216" t="e">
        <f>SUM(P45:V46)</f>
        <v>#REF!</v>
      </c>
      <c r="Q47" s="216"/>
      <c r="R47" s="216"/>
      <c r="S47" s="216"/>
      <c r="T47" s="216"/>
      <c r="U47" s="216"/>
      <c r="V47" s="217"/>
      <c r="W47" s="356" t="s">
        <v>57</v>
      </c>
      <c r="X47" s="357"/>
      <c r="Y47" s="357"/>
      <c r="Z47" s="357"/>
      <c r="AA47" s="357"/>
      <c r="AB47" s="357"/>
      <c r="AC47" s="357"/>
      <c r="AD47" s="357"/>
      <c r="AE47" s="357"/>
      <c r="AF47" s="357"/>
      <c r="AG47" s="358"/>
      <c r="AH47" s="359" t="e">
        <f>SUM(AH45:AL46)</f>
        <v>#REF!</v>
      </c>
      <c r="AI47" s="214"/>
      <c r="AJ47" s="214"/>
      <c r="AK47" s="214"/>
      <c r="AL47" s="360"/>
      <c r="AM47" s="223" t="e">
        <f>P47-AH47</f>
        <v>#REF!</v>
      </c>
      <c r="AN47" s="223"/>
      <c r="AO47" s="223"/>
      <c r="AP47" s="223"/>
      <c r="AQ47" s="223"/>
      <c r="AR47" s="223"/>
      <c r="AS47" s="223"/>
      <c r="AT47" s="223"/>
      <c r="AU47" s="224"/>
    </row>
  </sheetData>
  <mergeCells count="183">
    <mergeCell ref="A1:D1"/>
    <mergeCell ref="AI1:AU1"/>
    <mergeCell ref="A2:AU2"/>
    <mergeCell ref="A3:AU3"/>
    <mergeCell ref="B4:V4"/>
    <mergeCell ref="W4:AD4"/>
    <mergeCell ref="AE4:AG5"/>
    <mergeCell ref="AH4:AU5"/>
    <mergeCell ref="B5:K5"/>
    <mergeCell ref="L5:O5"/>
    <mergeCell ref="AH6:AU6"/>
    <mergeCell ref="C7:K7"/>
    <mergeCell ref="L7:O7"/>
    <mergeCell ref="P7:S7"/>
    <mergeCell ref="U7:V7"/>
    <mergeCell ref="W7:Z7"/>
    <mergeCell ref="AH7:AU7"/>
    <mergeCell ref="P5:V5"/>
    <mergeCell ref="W5:Z5"/>
    <mergeCell ref="AA5:AD5"/>
    <mergeCell ref="B6:K6"/>
    <mergeCell ref="L6:O6"/>
    <mergeCell ref="P6:S6"/>
    <mergeCell ref="U6:V6"/>
    <mergeCell ref="W6:Z6"/>
    <mergeCell ref="C9:K9"/>
    <mergeCell ref="L9:O9"/>
    <mergeCell ref="P9:S9"/>
    <mergeCell ref="U9:V9"/>
    <mergeCell ref="W9:Z9"/>
    <mergeCell ref="AH9:AU9"/>
    <mergeCell ref="C8:K8"/>
    <mergeCell ref="L8:O8"/>
    <mergeCell ref="P8:S8"/>
    <mergeCell ref="U8:V8"/>
    <mergeCell ref="W8:Z8"/>
    <mergeCell ref="AH8:AU8"/>
    <mergeCell ref="C11:K11"/>
    <mergeCell ref="L11:O11"/>
    <mergeCell ref="P11:S11"/>
    <mergeCell ref="U11:V11"/>
    <mergeCell ref="W11:Z11"/>
    <mergeCell ref="AH11:AU11"/>
    <mergeCell ref="C10:K10"/>
    <mergeCell ref="L10:O10"/>
    <mergeCell ref="P10:S10"/>
    <mergeCell ref="U10:V10"/>
    <mergeCell ref="W10:Z10"/>
    <mergeCell ref="AH10:AU10"/>
    <mergeCell ref="B15:K15"/>
    <mergeCell ref="B16:K16"/>
    <mergeCell ref="C17:K17"/>
    <mergeCell ref="W17:Z17"/>
    <mergeCell ref="AH17:AU17"/>
    <mergeCell ref="BA17:BN17"/>
    <mergeCell ref="B13:K13"/>
    <mergeCell ref="L13:O13"/>
    <mergeCell ref="P13:V13"/>
    <mergeCell ref="W13:Z13"/>
    <mergeCell ref="AA13:AD13"/>
    <mergeCell ref="AH13:AU13"/>
    <mergeCell ref="C21:K21"/>
    <mergeCell ref="W21:Z21"/>
    <mergeCell ref="AH21:AU21"/>
    <mergeCell ref="C22:K22"/>
    <mergeCell ref="L22:O22"/>
    <mergeCell ref="P22:S22"/>
    <mergeCell ref="U22:V22"/>
    <mergeCell ref="W22:Z22"/>
    <mergeCell ref="AH18:AL18"/>
    <mergeCell ref="AM18:AU18"/>
    <mergeCell ref="C19:K19"/>
    <mergeCell ref="L19:O19"/>
    <mergeCell ref="P19:S19"/>
    <mergeCell ref="U19:V19"/>
    <mergeCell ref="W19:Z19"/>
    <mergeCell ref="AA19:AD19"/>
    <mergeCell ref="AH19:AL19"/>
    <mergeCell ref="AM19:AU19"/>
    <mergeCell ref="C18:K18"/>
    <mergeCell ref="L18:O18"/>
    <mergeCell ref="P18:S18"/>
    <mergeCell ref="U18:V18"/>
    <mergeCell ref="W18:Z18"/>
    <mergeCell ref="AA18:AD18"/>
    <mergeCell ref="AA22:AD22"/>
    <mergeCell ref="AH22:AL22"/>
    <mergeCell ref="AM22:AU22"/>
    <mergeCell ref="C23:K23"/>
    <mergeCell ref="L23:O23"/>
    <mergeCell ref="P23:S23"/>
    <mergeCell ref="U23:V23"/>
    <mergeCell ref="W23:Z23"/>
    <mergeCell ref="AA23:AD23"/>
    <mergeCell ref="AH23:AL23"/>
    <mergeCell ref="B25:K25"/>
    <mergeCell ref="C26:K26"/>
    <mergeCell ref="W26:Z26"/>
    <mergeCell ref="C27:K27"/>
    <mergeCell ref="L27:O27"/>
    <mergeCell ref="P27:S27"/>
    <mergeCell ref="U27:V27"/>
    <mergeCell ref="W27:Z27"/>
    <mergeCell ref="AM23:AU23"/>
    <mergeCell ref="B30:K30"/>
    <mergeCell ref="AH30:AU30"/>
    <mergeCell ref="C31:K31"/>
    <mergeCell ref="W31:Z31"/>
    <mergeCell ref="AH31:AL31"/>
    <mergeCell ref="AM31:AU31"/>
    <mergeCell ref="AA27:AD27"/>
    <mergeCell ref="AH27:AU27"/>
    <mergeCell ref="C28:K28"/>
    <mergeCell ref="L28:O28"/>
    <mergeCell ref="P28:S28"/>
    <mergeCell ref="U28:V28"/>
    <mergeCell ref="W28:Z28"/>
    <mergeCell ref="AA28:AD28"/>
    <mergeCell ref="AH28:AU28"/>
    <mergeCell ref="B35:K35"/>
    <mergeCell ref="C36:K36"/>
    <mergeCell ref="W36:Z36"/>
    <mergeCell ref="AH36:AU36"/>
    <mergeCell ref="AH32:AL32"/>
    <mergeCell ref="AM32:AU32"/>
    <mergeCell ref="C33:K33"/>
    <mergeCell ref="L33:O33"/>
    <mergeCell ref="P33:S33"/>
    <mergeCell ref="U33:V33"/>
    <mergeCell ref="W33:Z33"/>
    <mergeCell ref="AA33:AD33"/>
    <mergeCell ref="AH33:AL33"/>
    <mergeCell ref="AM33:AU33"/>
    <mergeCell ref="C32:K32"/>
    <mergeCell ref="L32:O32"/>
    <mergeCell ref="P32:S32"/>
    <mergeCell ref="U32:V32"/>
    <mergeCell ref="W32:Z32"/>
    <mergeCell ref="AA32:AD32"/>
    <mergeCell ref="B40:K40"/>
    <mergeCell ref="L40:O40"/>
    <mergeCell ref="P40:V40"/>
    <mergeCell ref="W40:Z40"/>
    <mergeCell ref="AA40:AD40"/>
    <mergeCell ref="AH40:AU40"/>
    <mergeCell ref="AH37:AL37"/>
    <mergeCell ref="AM37:AU37"/>
    <mergeCell ref="C38:K38"/>
    <mergeCell ref="L38:O38"/>
    <mergeCell ref="P38:S38"/>
    <mergeCell ref="U38:V38"/>
    <mergeCell ref="W38:Z38"/>
    <mergeCell ref="AA38:AD38"/>
    <mergeCell ref="AH38:AL38"/>
    <mergeCell ref="AM38:AU38"/>
    <mergeCell ref="C37:K37"/>
    <mergeCell ref="L37:O37"/>
    <mergeCell ref="P37:S37"/>
    <mergeCell ref="U37:V37"/>
    <mergeCell ref="W37:Z37"/>
    <mergeCell ref="AA37:AD37"/>
    <mergeCell ref="A42:AU42"/>
    <mergeCell ref="B43:V43"/>
    <mergeCell ref="W43:AL43"/>
    <mergeCell ref="AM43:AU43"/>
    <mergeCell ref="B44:O44"/>
    <mergeCell ref="P44:V44"/>
    <mergeCell ref="W44:AG44"/>
    <mergeCell ref="AH44:AL44"/>
    <mergeCell ref="AM44:AU46"/>
    <mergeCell ref="B45:O45"/>
    <mergeCell ref="B47:O47"/>
    <mergeCell ref="P47:V47"/>
    <mergeCell ref="W47:AG47"/>
    <mergeCell ref="AH47:AL47"/>
    <mergeCell ref="AM47:AU47"/>
    <mergeCell ref="P45:V45"/>
    <mergeCell ref="W45:AG45"/>
    <mergeCell ref="AH45:AL45"/>
    <mergeCell ref="B46:O46"/>
    <mergeCell ref="P46:V46"/>
    <mergeCell ref="W46:AG46"/>
    <mergeCell ref="AH46:AL46"/>
  </mergeCells>
  <phoneticPr fontId="7"/>
  <printOptions horizontalCentered="1"/>
  <pageMargins left="0.70866141732283472" right="0.70866141732283472" top="0.74803149606299213" bottom="0.74803149606299213" header="0.31496062992125984" footer="0.31496062992125984"/>
  <pageSetup paperSize="9" scale="61" orientation="portrait" r:id="rId1"/>
  <rowBreaks count="1" manualBreakCount="1">
    <brk id="13" max="52"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4B3F95-0FEC-4A80-A60C-F3E4C402D651}">
  <sheetPr>
    <tabColor rgb="FFFF0000"/>
  </sheetPr>
  <dimension ref="A1:EI422"/>
  <sheetViews>
    <sheetView tabSelected="1" topLeftCell="AM81" zoomScaleNormal="100" workbookViewId="0">
      <selection activeCell="CD144" sqref="CD144"/>
    </sheetView>
  </sheetViews>
  <sheetFormatPr defaultColWidth="9" defaultRowHeight="13.5" customHeight="1"/>
  <cols>
    <col min="1" max="1" width="2.75" style="84" customWidth="1"/>
    <col min="2" max="2" width="2.75" style="9" customWidth="1"/>
    <col min="3" max="67" width="2.75" style="84" customWidth="1"/>
    <col min="68" max="110" width="2.625" style="84" customWidth="1"/>
    <col min="111" max="111" width="9" style="84" customWidth="1"/>
    <col min="112" max="16384" width="9" style="84"/>
  </cols>
  <sheetData>
    <row r="1" spans="2:79" ht="16.5">
      <c r="B1" s="395" t="s">
        <v>85</v>
      </c>
      <c r="C1" s="395"/>
      <c r="D1" s="395"/>
      <c r="E1" s="395"/>
      <c r="F1" s="395"/>
      <c r="G1" s="395"/>
      <c r="H1" s="395"/>
      <c r="I1" s="395"/>
      <c r="J1" s="395"/>
      <c r="K1" s="395"/>
      <c r="L1" s="395"/>
      <c r="M1" s="395"/>
      <c r="N1" s="395"/>
      <c r="O1" s="395"/>
      <c r="P1" s="395"/>
      <c r="Q1" s="395"/>
      <c r="R1" s="395"/>
      <c r="S1" s="395"/>
      <c r="T1" s="395"/>
      <c r="U1" s="395"/>
      <c r="V1" s="395"/>
      <c r="W1" s="395"/>
      <c r="X1" s="395"/>
      <c r="Y1" s="395"/>
      <c r="BM1" s="100"/>
    </row>
    <row r="2" spans="2:79" ht="16.5">
      <c r="B2" s="128"/>
      <c r="C2" s="128"/>
      <c r="D2" s="128"/>
      <c r="E2" s="128"/>
      <c r="F2" s="128"/>
      <c r="G2" s="128"/>
      <c r="H2" s="128"/>
      <c r="I2" s="128"/>
      <c r="J2" s="128"/>
      <c r="K2" s="128"/>
      <c r="L2" s="128"/>
      <c r="M2" s="128"/>
      <c r="N2" s="128"/>
      <c r="O2" s="128"/>
      <c r="P2" s="128"/>
      <c r="Q2" s="128"/>
      <c r="R2" s="128"/>
      <c r="S2" s="128"/>
      <c r="T2" s="128"/>
      <c r="U2" s="128"/>
      <c r="V2" s="128"/>
      <c r="W2" s="128"/>
      <c r="X2" s="128"/>
      <c r="Y2" s="128"/>
      <c r="BM2" s="100"/>
    </row>
    <row r="3" spans="2:79" ht="16.5">
      <c r="B3" s="396" t="s">
        <v>86</v>
      </c>
      <c r="C3" s="396"/>
      <c r="D3" s="396"/>
      <c r="E3" s="396"/>
      <c r="F3" s="396"/>
      <c r="G3" s="396"/>
      <c r="H3" s="396"/>
      <c r="I3" s="396"/>
      <c r="J3" s="396"/>
      <c r="K3" s="396"/>
      <c r="L3" s="396"/>
      <c r="M3" s="396"/>
      <c r="BM3" s="100"/>
    </row>
    <row r="4" spans="2:79" ht="16.5" customHeight="1">
      <c r="B4" s="388" t="s">
        <v>87</v>
      </c>
      <c r="C4" s="389"/>
      <c r="D4" s="389"/>
      <c r="E4" s="389"/>
      <c r="F4" s="390"/>
      <c r="G4" s="397" t="s">
        <v>88</v>
      </c>
      <c r="H4" s="398"/>
      <c r="I4" s="398"/>
      <c r="J4" s="398"/>
      <c r="K4" s="398"/>
      <c r="L4" s="398"/>
      <c r="M4" s="398"/>
      <c r="N4" s="398"/>
      <c r="O4" s="398"/>
      <c r="P4" s="398"/>
      <c r="Q4" s="398"/>
      <c r="R4" s="398"/>
      <c r="S4" s="398"/>
      <c r="T4" s="398"/>
      <c r="U4" s="398"/>
      <c r="V4" s="398"/>
      <c r="W4" s="398"/>
      <c r="X4" s="398"/>
      <c r="Y4" s="399"/>
      <c r="AA4"/>
      <c r="AB4"/>
      <c r="AC4"/>
      <c r="AD4"/>
      <c r="AE4"/>
      <c r="AF4"/>
      <c r="AG4"/>
      <c r="AH4"/>
      <c r="AI4"/>
      <c r="AJ4"/>
      <c r="AK4"/>
      <c r="AL4"/>
      <c r="AM4"/>
      <c r="AN4"/>
      <c r="AO4"/>
      <c r="AP4"/>
      <c r="AQ4"/>
      <c r="AR4"/>
      <c r="AS4"/>
      <c r="AT4"/>
      <c r="AU4"/>
      <c r="AV4"/>
      <c r="AW4"/>
      <c r="AX4"/>
      <c r="AY4"/>
      <c r="AZ4"/>
      <c r="BA4"/>
      <c r="BB4"/>
      <c r="BC4"/>
      <c r="BD4"/>
      <c r="BE4"/>
      <c r="BF4"/>
      <c r="BG4"/>
      <c r="BI4" s="99"/>
      <c r="BJ4" s="100"/>
      <c r="BK4" s="100"/>
      <c r="BL4" s="100"/>
      <c r="BM4" s="100"/>
      <c r="BN4" s="100"/>
      <c r="BO4" s="100"/>
      <c r="BP4" s="100"/>
      <c r="BQ4" s="100"/>
      <c r="BR4" s="100"/>
      <c r="BS4" s="100"/>
      <c r="BT4" s="100"/>
      <c r="BU4" s="100"/>
      <c r="BV4" s="100"/>
      <c r="BW4" s="100"/>
      <c r="BX4" s="100"/>
    </row>
    <row r="5" spans="2:79" ht="18.75">
      <c r="B5" s="388" t="s">
        <v>89</v>
      </c>
      <c r="C5" s="389"/>
      <c r="D5" s="389"/>
      <c r="E5" s="389"/>
      <c r="F5" s="390"/>
      <c r="G5" s="394" t="s">
        <v>90</v>
      </c>
      <c r="H5" s="392"/>
      <c r="I5" s="392"/>
      <c r="J5" s="392"/>
      <c r="K5" s="392"/>
      <c r="L5" s="392"/>
      <c r="M5" s="392"/>
      <c r="N5" s="392"/>
      <c r="O5" s="392"/>
      <c r="P5" s="392"/>
      <c r="Q5" s="392"/>
      <c r="R5" s="392"/>
      <c r="S5" s="392"/>
      <c r="T5" s="392"/>
      <c r="U5" s="392"/>
      <c r="V5" s="392"/>
      <c r="W5" s="392"/>
      <c r="X5" s="392"/>
      <c r="Y5" s="393"/>
      <c r="AA5"/>
      <c r="AB5"/>
      <c r="AC5"/>
      <c r="AD5"/>
      <c r="AE5"/>
      <c r="AF5"/>
      <c r="AG5"/>
      <c r="AH5"/>
      <c r="AI5"/>
      <c r="AJ5"/>
      <c r="AK5"/>
      <c r="AL5"/>
      <c r="AM5"/>
      <c r="AN5"/>
      <c r="AO5"/>
      <c r="AP5"/>
      <c r="AQ5"/>
      <c r="AR5"/>
      <c r="AS5"/>
      <c r="AT5"/>
      <c r="AU5"/>
      <c r="AV5"/>
      <c r="AW5"/>
      <c r="AX5"/>
      <c r="AY5"/>
      <c r="AZ5"/>
      <c r="BA5"/>
      <c r="BB5"/>
      <c r="BC5"/>
      <c r="BD5"/>
      <c r="BE5"/>
      <c r="BF5"/>
      <c r="BG5"/>
      <c r="BI5" s="100"/>
      <c r="BJ5" s="100"/>
      <c r="BK5" s="100"/>
      <c r="BL5" s="100"/>
      <c r="BM5" s="100"/>
      <c r="BN5" s="100"/>
      <c r="BO5" s="100"/>
      <c r="BP5" s="100"/>
      <c r="BQ5" s="100"/>
      <c r="BR5" s="100"/>
      <c r="BS5" s="100"/>
      <c r="BT5" s="100"/>
      <c r="BU5" s="100"/>
      <c r="BV5" s="100"/>
      <c r="BW5" s="100"/>
      <c r="BX5" s="100"/>
    </row>
    <row r="6" spans="2:79" ht="18.75">
      <c r="B6" s="388" t="s">
        <v>91</v>
      </c>
      <c r="C6" s="389"/>
      <c r="D6" s="389"/>
      <c r="E6" s="389"/>
      <c r="F6" s="390"/>
      <c r="G6" s="391">
        <v>46082</v>
      </c>
      <c r="H6" s="392"/>
      <c r="I6" s="392"/>
      <c r="J6" s="392"/>
      <c r="K6" s="392"/>
      <c r="L6" s="392"/>
      <c r="M6" s="392"/>
      <c r="N6" s="392"/>
      <c r="O6" s="392"/>
      <c r="P6" s="392"/>
      <c r="Q6" s="392"/>
      <c r="R6" s="392"/>
      <c r="S6" s="392"/>
      <c r="T6" s="392"/>
      <c r="U6" s="392"/>
      <c r="V6" s="392"/>
      <c r="W6" s="392"/>
      <c r="X6" s="392"/>
      <c r="Y6" s="393"/>
      <c r="AA6"/>
      <c r="AB6"/>
      <c r="AC6"/>
      <c r="AD6"/>
      <c r="AE6"/>
      <c r="AF6"/>
      <c r="AG6"/>
      <c r="AH6"/>
      <c r="AI6"/>
      <c r="AJ6"/>
      <c r="AK6"/>
      <c r="AL6"/>
      <c r="AM6"/>
      <c r="AN6"/>
      <c r="AO6"/>
      <c r="AP6"/>
      <c r="AQ6"/>
      <c r="AR6"/>
      <c r="AS6"/>
      <c r="AT6"/>
      <c r="AU6"/>
      <c r="AV6"/>
      <c r="AW6"/>
      <c r="AX6"/>
      <c r="AY6"/>
      <c r="AZ6"/>
      <c r="BA6"/>
      <c r="BB6"/>
      <c r="BC6"/>
      <c r="BD6"/>
      <c r="BE6"/>
      <c r="BF6"/>
      <c r="BG6"/>
      <c r="BI6" s="100"/>
      <c r="BJ6" s="100"/>
      <c r="BK6" s="100"/>
      <c r="BL6" s="100"/>
      <c r="BM6" s="100"/>
      <c r="BN6" s="100"/>
      <c r="BO6" s="100"/>
      <c r="BP6" s="100"/>
      <c r="BQ6" s="100"/>
      <c r="BR6" s="100"/>
      <c r="BS6" s="100"/>
      <c r="BT6" s="100"/>
      <c r="BU6" s="100"/>
      <c r="BV6" s="100"/>
      <c r="BW6" s="100"/>
      <c r="BX6" s="100"/>
    </row>
    <row r="7" spans="2:79" ht="19.5" customHeight="1">
      <c r="B7" s="388" t="s">
        <v>80</v>
      </c>
      <c r="C7" s="389"/>
      <c r="D7" s="389"/>
      <c r="E7" s="389"/>
      <c r="F7" s="390"/>
      <c r="G7" s="394" t="s">
        <v>92</v>
      </c>
      <c r="H7" s="392"/>
      <c r="I7" s="392"/>
      <c r="J7" s="392"/>
      <c r="K7" s="392"/>
      <c r="L7" s="392"/>
      <c r="M7" s="392"/>
      <c r="N7" s="392"/>
      <c r="O7" s="392"/>
      <c r="P7" s="392"/>
      <c r="Q7" s="392"/>
      <c r="R7" s="392"/>
      <c r="S7" s="392"/>
      <c r="T7" s="392"/>
      <c r="U7" s="392"/>
      <c r="V7" s="392"/>
      <c r="W7" s="392"/>
      <c r="X7" s="392"/>
      <c r="Y7" s="393"/>
      <c r="AA7"/>
      <c r="AB7"/>
      <c r="AC7"/>
      <c r="AD7"/>
      <c r="AE7"/>
      <c r="AF7"/>
      <c r="AG7"/>
      <c r="AH7"/>
      <c r="AI7"/>
      <c r="AJ7"/>
      <c r="AK7"/>
      <c r="AL7"/>
      <c r="AM7"/>
      <c r="AN7"/>
      <c r="AO7"/>
      <c r="AP7"/>
      <c r="AQ7"/>
      <c r="AR7"/>
      <c r="AS7"/>
      <c r="AT7"/>
      <c r="AU7"/>
      <c r="AV7"/>
      <c r="AW7"/>
      <c r="AX7"/>
      <c r="AY7"/>
      <c r="AZ7"/>
      <c r="BA7"/>
      <c r="BB7"/>
      <c r="BC7"/>
      <c r="BD7"/>
      <c r="BE7"/>
      <c r="BF7"/>
      <c r="BG7"/>
      <c r="BI7" s="100"/>
      <c r="BJ7" s="100"/>
      <c r="BK7" s="100"/>
      <c r="BL7" s="100"/>
      <c r="BM7" s="100"/>
      <c r="BN7" s="100"/>
      <c r="BO7" s="100"/>
      <c r="BP7" s="100"/>
      <c r="BQ7" s="100"/>
      <c r="BR7" s="100"/>
      <c r="BS7" s="100"/>
      <c r="BT7" s="100"/>
      <c r="BU7" s="100"/>
      <c r="BV7" s="100"/>
      <c r="BW7" s="100"/>
      <c r="BX7" s="100"/>
    </row>
    <row r="8" spans="2:79" ht="15.75">
      <c r="B8" s="388" t="s">
        <v>93</v>
      </c>
      <c r="C8" s="389"/>
      <c r="D8" s="389"/>
      <c r="E8" s="389"/>
      <c r="F8" s="390"/>
      <c r="G8" s="394" t="s">
        <v>94</v>
      </c>
      <c r="H8" s="392"/>
      <c r="I8" s="392"/>
      <c r="J8" s="392"/>
      <c r="K8" s="392"/>
      <c r="L8" s="392"/>
      <c r="M8" s="392"/>
      <c r="N8" s="392"/>
      <c r="O8" s="392"/>
      <c r="P8" s="392"/>
      <c r="Q8" s="392"/>
      <c r="R8" s="392"/>
      <c r="S8" s="392"/>
      <c r="T8" s="392"/>
      <c r="U8" s="392"/>
      <c r="V8" s="392"/>
      <c r="W8" s="392"/>
      <c r="X8" s="392"/>
      <c r="Y8" s="393"/>
      <c r="AA8"/>
      <c r="AB8"/>
      <c r="AC8"/>
      <c r="AD8"/>
      <c r="AE8"/>
      <c r="AF8"/>
      <c r="AG8"/>
      <c r="AH8"/>
      <c r="AI8"/>
      <c r="AJ8"/>
      <c r="AK8"/>
      <c r="AL8"/>
      <c r="AM8"/>
      <c r="AN8" s="570" t="s">
        <v>95</v>
      </c>
      <c r="AO8" s="570"/>
      <c r="AP8" s="570"/>
      <c r="AQ8" s="570"/>
      <c r="AR8" s="570"/>
      <c r="AS8" s="570"/>
      <c r="AT8" s="570"/>
      <c r="AU8" s="570"/>
      <c r="AV8" s="570"/>
      <c r="AW8" s="570"/>
      <c r="AX8" s="570"/>
      <c r="AY8" s="570"/>
      <c r="AZ8" s="570"/>
      <c r="BA8" s="570"/>
      <c r="BB8" s="570"/>
      <c r="BC8" s="570"/>
      <c r="BD8" s="570"/>
      <c r="BE8" s="570"/>
      <c r="BF8"/>
      <c r="BG8"/>
      <c r="BI8" s="100"/>
      <c r="BJ8" s="100"/>
      <c r="BK8" s="100"/>
      <c r="BL8" s="100"/>
      <c r="BM8" s="100"/>
      <c r="BN8" s="100"/>
      <c r="BO8" s="100"/>
      <c r="BP8" s="100"/>
      <c r="BQ8" s="100"/>
      <c r="BR8" s="100"/>
      <c r="BS8" s="100"/>
      <c r="BT8" s="100"/>
      <c r="BU8" s="100"/>
      <c r="BV8" s="100"/>
      <c r="BW8" s="100"/>
      <c r="BX8" s="100"/>
    </row>
    <row r="9" spans="2:79" ht="18.75">
      <c r="B9" s="383" t="s">
        <v>96</v>
      </c>
      <c r="C9" s="383"/>
      <c r="D9" s="383"/>
      <c r="E9" s="383"/>
      <c r="F9" s="383"/>
      <c r="G9" s="384" t="s">
        <v>97</v>
      </c>
      <c r="H9" s="384"/>
      <c r="I9" s="384"/>
      <c r="J9" s="384"/>
      <c r="K9" s="384"/>
      <c r="L9" s="384"/>
      <c r="M9" s="384"/>
      <c r="N9" s="384"/>
      <c r="O9" s="384"/>
      <c r="P9" s="384"/>
      <c r="Q9" s="384"/>
      <c r="R9" s="384"/>
      <c r="S9" s="384"/>
      <c r="T9" s="384"/>
      <c r="U9" s="384"/>
      <c r="V9" s="384"/>
      <c r="W9" s="384"/>
      <c r="X9" s="384"/>
      <c r="Y9" s="384"/>
      <c r="AA9"/>
      <c r="AB9"/>
      <c r="AC9"/>
      <c r="AD9"/>
      <c r="AE9"/>
      <c r="AF9"/>
      <c r="AG9"/>
      <c r="AH9"/>
      <c r="AI9"/>
      <c r="AJ9"/>
      <c r="AK9"/>
      <c r="AL9"/>
      <c r="AM9"/>
      <c r="AN9" s="570"/>
      <c r="AO9" s="570"/>
      <c r="AP9" s="570"/>
      <c r="AQ9" s="570"/>
      <c r="AR9" s="570"/>
      <c r="AS9" s="570"/>
      <c r="AT9" s="570"/>
      <c r="AU9" s="570"/>
      <c r="AV9" s="570"/>
      <c r="AW9" s="570"/>
      <c r="AX9" s="570"/>
      <c r="AY9" s="570"/>
      <c r="AZ9" s="570"/>
      <c r="BA9" s="570"/>
      <c r="BB9" s="570"/>
      <c r="BC9" s="570"/>
      <c r="BD9" s="570"/>
      <c r="BE9" s="570"/>
      <c r="BF9"/>
      <c r="BG9"/>
      <c r="BI9" s="100"/>
      <c r="BJ9" s="100"/>
      <c r="BK9" s="100"/>
      <c r="BL9" s="100"/>
      <c r="BM9" s="100"/>
      <c r="BN9" s="100"/>
      <c r="BO9" s="100"/>
      <c r="BP9" s="100"/>
      <c r="BQ9" s="100"/>
      <c r="BR9" s="100"/>
      <c r="BS9" s="100"/>
      <c r="BT9" s="100"/>
      <c r="BU9" s="100"/>
      <c r="BV9" s="100"/>
      <c r="BW9" s="100"/>
      <c r="BX9" s="100"/>
      <c r="CA9" s="9"/>
    </row>
    <row r="10" spans="2:79" ht="18.75" customHeight="1">
      <c r="B10" s="383" t="s">
        <v>98</v>
      </c>
      <c r="C10" s="383"/>
      <c r="D10" s="383"/>
      <c r="E10" s="383"/>
      <c r="F10" s="383"/>
      <c r="G10" s="384" t="s">
        <v>99</v>
      </c>
      <c r="H10" s="384"/>
      <c r="I10" s="384"/>
      <c r="J10" s="384"/>
      <c r="K10" s="384"/>
      <c r="L10" s="384"/>
      <c r="M10" s="384"/>
      <c r="N10" s="384"/>
      <c r="O10" s="384"/>
      <c r="P10" s="384"/>
      <c r="Q10" s="384"/>
      <c r="R10" s="384"/>
      <c r="S10" s="384"/>
      <c r="T10" s="384"/>
      <c r="U10" s="384"/>
      <c r="V10" s="384"/>
      <c r="W10" s="384"/>
      <c r="X10" s="384"/>
      <c r="Y10" s="384"/>
      <c r="AA10"/>
      <c r="AB10"/>
      <c r="AC10"/>
      <c r="AD10"/>
      <c r="AE10"/>
      <c r="AF10"/>
      <c r="AG10"/>
      <c r="AH10"/>
      <c r="AI10"/>
      <c r="AJ10"/>
      <c r="AK10"/>
      <c r="AL10"/>
      <c r="AM10"/>
      <c r="AN10" s="570"/>
      <c r="AO10" s="570"/>
      <c r="AP10" s="570"/>
      <c r="AQ10" s="570"/>
      <c r="AR10" s="570"/>
      <c r="AS10" s="570"/>
      <c r="AT10" s="570"/>
      <c r="AU10" s="570"/>
      <c r="AV10" s="570"/>
      <c r="AW10" s="570"/>
      <c r="AX10" s="570"/>
      <c r="AY10" s="570"/>
      <c r="AZ10" s="570"/>
      <c r="BA10" s="570"/>
      <c r="BB10" s="570"/>
      <c r="BC10" s="570"/>
      <c r="BD10" s="570"/>
      <c r="BE10" s="570"/>
      <c r="BF10"/>
      <c r="BG10"/>
      <c r="BI10" s="100"/>
      <c r="BJ10" s="100"/>
      <c r="BK10" s="100"/>
      <c r="BL10" s="100"/>
      <c r="BM10" s="100"/>
      <c r="BN10" s="100"/>
      <c r="BO10" s="100"/>
      <c r="BP10" s="100"/>
      <c r="BQ10" s="100"/>
      <c r="BR10" s="100"/>
      <c r="BS10" s="100"/>
      <c r="BT10" s="100"/>
      <c r="BU10" s="100"/>
      <c r="BV10" s="100"/>
      <c r="BW10" s="100"/>
      <c r="BX10" s="100"/>
      <c r="CA10" s="9"/>
    </row>
    <row r="11" spans="2:79" ht="18.75" customHeight="1">
      <c r="B11" s="385" t="s">
        <v>100</v>
      </c>
      <c r="C11" s="386"/>
      <c r="D11" s="386"/>
      <c r="E11" s="386"/>
      <c r="F11" s="386"/>
      <c r="G11" s="386"/>
      <c r="H11" s="386"/>
      <c r="I11" s="387"/>
      <c r="J11" s="660" t="s">
        <v>101</v>
      </c>
      <c r="K11" s="661"/>
      <c r="L11" s="661"/>
      <c r="M11" s="661"/>
      <c r="N11" s="661"/>
      <c r="O11" s="661"/>
      <c r="P11" s="661"/>
      <c r="Q11" s="661"/>
      <c r="R11" s="661"/>
      <c r="S11" s="661"/>
      <c r="T11" s="661"/>
      <c r="U11" s="661"/>
      <c r="V11" s="661"/>
      <c r="W11" s="661"/>
      <c r="X11" s="661"/>
      <c r="Y11" s="662"/>
      <c r="AA11"/>
      <c r="AB11"/>
      <c r="AC11"/>
      <c r="AD11"/>
      <c r="AE11"/>
      <c r="AF11"/>
      <c r="AG11"/>
      <c r="AH11"/>
      <c r="AI11"/>
      <c r="AJ11"/>
      <c r="AK11"/>
      <c r="AL11"/>
      <c r="AM11"/>
      <c r="AN11" s="570"/>
      <c r="AO11" s="570"/>
      <c r="AP11" s="570"/>
      <c r="AQ11" s="570"/>
      <c r="AR11" s="570"/>
      <c r="AS11" s="570"/>
      <c r="AT11" s="570"/>
      <c r="AU11" s="570"/>
      <c r="AV11" s="570"/>
      <c r="AW11" s="570"/>
      <c r="AX11" s="570"/>
      <c r="AY11" s="570"/>
      <c r="AZ11" s="570"/>
      <c r="BA11" s="570"/>
      <c r="BB11" s="570"/>
      <c r="BC11" s="570"/>
      <c r="BD11" s="570"/>
      <c r="BE11" s="570"/>
      <c r="BF11" s="170"/>
      <c r="BG11"/>
      <c r="BI11" s="100"/>
      <c r="BJ11" s="100"/>
      <c r="BK11" s="100"/>
      <c r="BL11" s="100"/>
      <c r="BM11" s="100"/>
      <c r="BN11" s="100"/>
      <c r="BO11" s="100"/>
      <c r="BP11" s="100"/>
      <c r="BQ11" s="100"/>
      <c r="BR11" s="100"/>
      <c r="BS11" s="100"/>
      <c r="BT11" s="100"/>
      <c r="BU11" s="100"/>
      <c r="BV11" s="100"/>
      <c r="BW11" s="100"/>
      <c r="BX11" s="100"/>
    </row>
    <row r="12" spans="2:79" ht="18.75" customHeight="1">
      <c r="B12" s="385" t="s">
        <v>102</v>
      </c>
      <c r="C12" s="386"/>
      <c r="D12" s="386"/>
      <c r="E12" s="386"/>
      <c r="F12" s="386"/>
      <c r="G12" s="386"/>
      <c r="H12" s="386"/>
      <c r="I12" s="387"/>
      <c r="J12" s="660" t="s">
        <v>103</v>
      </c>
      <c r="K12" s="661"/>
      <c r="L12" s="661"/>
      <c r="M12" s="661"/>
      <c r="N12" s="661"/>
      <c r="O12" s="661"/>
      <c r="P12" s="661"/>
      <c r="Q12" s="661"/>
      <c r="R12" s="661"/>
      <c r="S12" s="661"/>
      <c r="T12" s="661"/>
      <c r="U12" s="661"/>
      <c r="V12" s="661"/>
      <c r="W12" s="661"/>
      <c r="X12" s="661"/>
      <c r="Y12" s="662"/>
      <c r="AA12"/>
      <c r="AB12"/>
      <c r="AC12"/>
      <c r="AD12"/>
      <c r="AE12"/>
      <c r="AF12"/>
      <c r="AG12"/>
      <c r="AH12"/>
      <c r="AI12"/>
      <c r="AJ12"/>
      <c r="AK12"/>
      <c r="AL12"/>
      <c r="AM12"/>
      <c r="AN12" s="570"/>
      <c r="AO12" s="570"/>
      <c r="AP12" s="570"/>
      <c r="AQ12" s="570"/>
      <c r="AR12" s="570"/>
      <c r="AS12" s="570"/>
      <c r="AT12" s="570"/>
      <c r="AU12" s="570"/>
      <c r="AV12" s="570"/>
      <c r="AW12" s="570"/>
      <c r="AX12" s="570"/>
      <c r="AY12" s="570"/>
      <c r="AZ12" s="570"/>
      <c r="BA12" s="570"/>
      <c r="BB12" s="570"/>
      <c r="BC12" s="570"/>
      <c r="BD12" s="570"/>
      <c r="BE12" s="570"/>
      <c r="BF12" s="170"/>
      <c r="BG12"/>
      <c r="BI12" s="100"/>
      <c r="BK12" s="100"/>
      <c r="BL12" s="100"/>
      <c r="BM12" s="100"/>
      <c r="BN12" s="100"/>
      <c r="BO12" s="100"/>
      <c r="BP12" s="100"/>
      <c r="BQ12" s="100"/>
      <c r="BR12" s="100"/>
      <c r="BS12" s="100"/>
      <c r="BT12" s="100"/>
      <c r="BU12" s="100"/>
      <c r="BV12" s="100"/>
      <c r="BW12" s="100"/>
      <c r="BX12" s="100"/>
    </row>
    <row r="13" spans="2:79" ht="16.5" customHeight="1">
      <c r="C13" s="85"/>
      <c r="D13" s="85"/>
      <c r="E13" s="85"/>
      <c r="F13" s="85"/>
      <c r="G13" s="85"/>
      <c r="H13" s="85"/>
      <c r="I13" s="85"/>
      <c r="J13" s="85"/>
      <c r="K13" s="85"/>
      <c r="L13" s="85"/>
      <c r="M13" s="85"/>
      <c r="N13" s="85"/>
      <c r="O13" s="85"/>
      <c r="P13" s="85"/>
      <c r="Q13" s="85"/>
      <c r="R13" s="85"/>
      <c r="S13" s="85"/>
      <c r="T13" s="85"/>
      <c r="AN13" s="570"/>
      <c r="AO13" s="570"/>
      <c r="AP13" s="570"/>
      <c r="AQ13" s="570"/>
      <c r="AR13" s="570"/>
      <c r="AS13" s="570"/>
      <c r="AT13" s="570"/>
      <c r="AU13" s="570"/>
      <c r="AV13" s="570"/>
      <c r="AW13" s="570"/>
      <c r="AX13" s="570"/>
      <c r="AY13" s="570"/>
      <c r="AZ13" s="570"/>
      <c r="BA13" s="570"/>
      <c r="BB13" s="570"/>
      <c r="BC13" s="570"/>
      <c r="BD13" s="570"/>
      <c r="BE13" s="570"/>
      <c r="BF13" s="170"/>
    </row>
    <row r="14" spans="2:79" ht="16.5" customHeight="1">
      <c r="B14" s="414" t="s">
        <v>104</v>
      </c>
      <c r="C14" s="414"/>
      <c r="D14" s="414"/>
      <c r="E14" s="414"/>
      <c r="F14" s="414"/>
      <c r="G14" s="414"/>
      <c r="H14" s="414"/>
      <c r="I14" s="414"/>
      <c r="J14" s="414"/>
      <c r="K14" s="414"/>
      <c r="L14" s="414"/>
      <c r="M14" s="414"/>
      <c r="N14" s="414"/>
      <c r="O14" s="414"/>
      <c r="P14" s="414"/>
      <c r="Q14" s="414"/>
      <c r="R14" s="414"/>
      <c r="S14" s="414"/>
      <c r="T14" s="414"/>
      <c r="U14" s="414"/>
      <c r="V14" s="414"/>
      <c r="W14" s="414"/>
      <c r="X14" s="414"/>
      <c r="Y14" s="414"/>
      <c r="Z14" s="414"/>
      <c r="AA14" s="414"/>
      <c r="AB14" s="414"/>
      <c r="AC14" s="414"/>
      <c r="AD14" s="85"/>
      <c r="AE14" s="85"/>
      <c r="AF14" s="85"/>
      <c r="AG14" s="85"/>
      <c r="AH14" s="85"/>
      <c r="AI14" s="85"/>
      <c r="AJ14" s="85"/>
      <c r="AK14" s="85"/>
      <c r="AL14" s="85"/>
      <c r="AM14" s="85"/>
      <c r="AN14" s="570"/>
      <c r="AO14" s="570"/>
      <c r="AP14" s="570"/>
      <c r="AQ14" s="570"/>
      <c r="AR14" s="570"/>
      <c r="AS14" s="570"/>
      <c r="AT14" s="570"/>
      <c r="AU14" s="570"/>
      <c r="AV14" s="570"/>
      <c r="AW14" s="570"/>
      <c r="AX14" s="570"/>
      <c r="AY14" s="570"/>
      <c r="AZ14" s="570"/>
      <c r="BA14" s="570"/>
      <c r="BB14" s="570"/>
      <c r="BC14" s="570"/>
      <c r="BD14" s="570"/>
      <c r="BE14" s="570"/>
      <c r="BF14" s="170"/>
    </row>
    <row r="15" spans="2:79" ht="16.5" customHeight="1">
      <c r="B15" s="388" t="s">
        <v>105</v>
      </c>
      <c r="C15" s="390"/>
      <c r="D15" s="388" t="s">
        <v>106</v>
      </c>
      <c r="E15" s="389"/>
      <c r="F15" s="389"/>
      <c r="G15" s="389"/>
      <c r="H15" s="389"/>
      <c r="I15" s="389"/>
      <c r="J15" s="388" t="s">
        <v>107</v>
      </c>
      <c r="K15" s="389"/>
      <c r="L15" s="389"/>
      <c r="M15" s="390"/>
      <c r="N15" s="388" t="s">
        <v>108</v>
      </c>
      <c r="O15" s="389"/>
      <c r="P15" s="389"/>
      <c r="Q15" s="390"/>
      <c r="R15" s="388" t="s">
        <v>109</v>
      </c>
      <c r="S15" s="389"/>
      <c r="T15" s="389"/>
      <c r="U15" s="390"/>
      <c r="V15" s="388" t="s">
        <v>110</v>
      </c>
      <c r="W15" s="389"/>
      <c r="X15" s="389"/>
      <c r="Y15" s="390"/>
      <c r="Z15" s="388" t="s">
        <v>111</v>
      </c>
      <c r="AA15" s="389"/>
      <c r="AB15" s="389"/>
      <c r="AC15" s="390"/>
      <c r="AD15" s="388" t="s">
        <v>112</v>
      </c>
      <c r="AE15" s="389"/>
      <c r="AF15" s="389"/>
      <c r="AG15" s="390"/>
      <c r="AH15" s="388" t="s">
        <v>113</v>
      </c>
      <c r="AI15" s="389"/>
      <c r="AJ15" s="389"/>
      <c r="AK15" s="390"/>
      <c r="AL15"/>
      <c r="AM15"/>
      <c r="AN15" s="570"/>
      <c r="AO15" s="570"/>
      <c r="AP15" s="570"/>
      <c r="AQ15" s="570"/>
      <c r="AR15" s="570"/>
      <c r="AS15" s="570"/>
      <c r="AT15" s="570"/>
      <c r="AU15" s="570"/>
      <c r="AV15" s="570"/>
      <c r="AW15" s="570"/>
      <c r="AX15" s="570"/>
      <c r="AY15" s="570"/>
      <c r="AZ15" s="570"/>
      <c r="BA15" s="570"/>
      <c r="BB15" s="570"/>
      <c r="BC15" s="570"/>
      <c r="BD15" s="570"/>
      <c r="BE15" s="570"/>
      <c r="BF15" s="170"/>
      <c r="BG15" s="9"/>
      <c r="BK15"/>
      <c r="BL15"/>
      <c r="BM15"/>
      <c r="BN15"/>
      <c r="BO15"/>
    </row>
    <row r="16" spans="2:79" ht="16.5" customHeight="1">
      <c r="B16" s="403" t="s">
        <v>114</v>
      </c>
      <c r="C16" s="404"/>
      <c r="D16" s="394" t="s">
        <v>115</v>
      </c>
      <c r="E16" s="392"/>
      <c r="F16" s="392"/>
      <c r="G16" s="392"/>
      <c r="H16" s="392"/>
      <c r="I16" s="392"/>
      <c r="J16" s="405" t="s">
        <v>116</v>
      </c>
      <c r="K16" s="406"/>
      <c r="L16" s="406"/>
      <c r="M16" s="407"/>
      <c r="N16" s="408">
        <v>4000000</v>
      </c>
      <c r="O16" s="409"/>
      <c r="P16" s="409"/>
      <c r="Q16" s="410"/>
      <c r="R16" s="411">
        <v>45748</v>
      </c>
      <c r="S16" s="412"/>
      <c r="T16" s="412"/>
      <c r="U16" s="413"/>
      <c r="V16" s="405">
        <v>12</v>
      </c>
      <c r="W16" s="406"/>
      <c r="X16" s="406"/>
      <c r="Y16" s="407"/>
      <c r="Z16" s="400">
        <v>600000</v>
      </c>
      <c r="AA16" s="401"/>
      <c r="AB16" s="401"/>
      <c r="AC16" s="402"/>
      <c r="AD16" s="400">
        <v>0</v>
      </c>
      <c r="AE16" s="401"/>
      <c r="AF16" s="401"/>
      <c r="AG16" s="402"/>
      <c r="AH16" s="415">
        <f>N16+Z16+AD16</f>
        <v>4600000</v>
      </c>
      <c r="AI16" s="416"/>
      <c r="AJ16" s="416"/>
      <c r="AK16" s="417"/>
      <c r="AL16"/>
      <c r="AM16"/>
      <c r="AN16" s="570"/>
      <c r="AO16" s="570"/>
      <c r="AP16" s="570"/>
      <c r="AQ16" s="570"/>
      <c r="AR16" s="570"/>
      <c r="AS16" s="570"/>
      <c r="AT16" s="570"/>
      <c r="AU16" s="570"/>
      <c r="AV16" s="570"/>
      <c r="AW16" s="570"/>
      <c r="AX16" s="570"/>
      <c r="AY16" s="570"/>
      <c r="AZ16" s="570"/>
      <c r="BA16" s="570"/>
      <c r="BB16" s="570"/>
      <c r="BC16" s="570"/>
      <c r="BD16" s="570"/>
      <c r="BE16" s="570"/>
      <c r="BF16" s="170"/>
      <c r="BG16" s="7"/>
      <c r="BH16" s="4"/>
      <c r="BI16" s="4"/>
      <c r="BK16"/>
      <c r="BL16"/>
      <c r="BM16"/>
      <c r="BN16"/>
      <c r="BO16"/>
    </row>
    <row r="17" spans="2:96" ht="16.5" customHeight="1">
      <c r="B17" s="403" t="s">
        <v>117</v>
      </c>
      <c r="C17" s="404"/>
      <c r="D17" s="394" t="s">
        <v>118</v>
      </c>
      <c r="E17" s="392"/>
      <c r="F17" s="392"/>
      <c r="G17" s="392"/>
      <c r="H17" s="392"/>
      <c r="I17" s="392"/>
      <c r="J17" s="405" t="s">
        <v>116</v>
      </c>
      <c r="K17" s="406"/>
      <c r="L17" s="406"/>
      <c r="M17" s="407"/>
      <c r="N17" s="408">
        <v>4000000</v>
      </c>
      <c r="O17" s="409"/>
      <c r="P17" s="409"/>
      <c r="Q17" s="410"/>
      <c r="R17" s="411">
        <v>45748</v>
      </c>
      <c r="S17" s="412"/>
      <c r="T17" s="412"/>
      <c r="U17" s="413"/>
      <c r="V17" s="405">
        <v>12</v>
      </c>
      <c r="W17" s="406"/>
      <c r="X17" s="406"/>
      <c r="Y17" s="407"/>
      <c r="Z17" s="400">
        <v>600000</v>
      </c>
      <c r="AA17" s="401"/>
      <c r="AB17" s="401"/>
      <c r="AC17" s="402"/>
      <c r="AD17" s="400">
        <v>0</v>
      </c>
      <c r="AE17" s="401"/>
      <c r="AF17" s="401"/>
      <c r="AG17" s="402"/>
      <c r="AH17" s="415">
        <f t="shared" ref="AH17" si="0">N17+Z17+AD17</f>
        <v>4600000</v>
      </c>
      <c r="AI17" s="416"/>
      <c r="AJ17" s="416"/>
      <c r="AK17" s="417"/>
      <c r="AL17"/>
      <c r="AM17"/>
      <c r="AN17" s="570"/>
      <c r="AO17" s="570"/>
      <c r="AP17" s="570"/>
      <c r="AQ17" s="570"/>
      <c r="AR17" s="570"/>
      <c r="AS17" s="570"/>
      <c r="AT17" s="570"/>
      <c r="AU17" s="570"/>
      <c r="AV17" s="570"/>
      <c r="AW17" s="570"/>
      <c r="AX17" s="570"/>
      <c r="AY17" s="570"/>
      <c r="AZ17" s="570"/>
      <c r="BA17" s="570"/>
      <c r="BB17" s="570"/>
      <c r="BC17" s="570"/>
      <c r="BD17" s="570"/>
      <c r="BE17" s="570"/>
      <c r="BF17" s="170"/>
      <c r="BG17" s="7"/>
      <c r="BH17" s="4"/>
      <c r="BI17" s="4"/>
      <c r="BK17"/>
      <c r="BL17"/>
      <c r="BM17"/>
      <c r="BN17"/>
      <c r="BO17"/>
    </row>
    <row r="18" spans="2:96" ht="16.5" hidden="1" customHeight="1">
      <c r="B18" s="403" t="s">
        <v>119</v>
      </c>
      <c r="C18" s="404"/>
      <c r="D18" s="394"/>
      <c r="E18" s="392"/>
      <c r="F18" s="392"/>
      <c r="G18" s="392"/>
      <c r="H18" s="392"/>
      <c r="I18" s="392"/>
      <c r="J18" s="405"/>
      <c r="K18" s="406"/>
      <c r="L18" s="406"/>
      <c r="M18" s="407"/>
      <c r="N18" s="411"/>
      <c r="O18" s="412"/>
      <c r="P18" s="412"/>
      <c r="Q18" s="413"/>
      <c r="R18" s="405"/>
      <c r="S18" s="406"/>
      <c r="T18" s="406"/>
      <c r="U18" s="407"/>
      <c r="V18" s="400"/>
      <c r="W18" s="401"/>
      <c r="X18" s="401"/>
      <c r="Y18" s="402"/>
      <c r="Z18" s="415">
        <f t="shared" ref="Z18:Z25" si="1">V18</f>
        <v>0</v>
      </c>
      <c r="AA18" s="416"/>
      <c r="AB18" s="416"/>
      <c r="AC18" s="417"/>
      <c r="AD18"/>
      <c r="AE18"/>
      <c r="AF18"/>
      <c r="AG18"/>
      <c r="AH18"/>
      <c r="AI18"/>
      <c r="AJ18"/>
      <c r="AK18"/>
      <c r="AL18"/>
      <c r="AM18"/>
      <c r="AN18"/>
      <c r="AO18"/>
      <c r="AQ18" s="4"/>
      <c r="AR18" s="4"/>
      <c r="AS18" s="5"/>
      <c r="AT18" s="5"/>
      <c r="AU18" s="5"/>
      <c r="AV18" s="6"/>
      <c r="AW18" s="6"/>
      <c r="AX18" s="6"/>
      <c r="AY18" s="4"/>
      <c r="AZ18" s="4"/>
      <c r="BA18" s="4"/>
      <c r="BB18" s="4"/>
      <c r="BC18" s="7"/>
      <c r="BD18" s="7"/>
      <c r="BE18" s="7"/>
      <c r="BF18" s="7"/>
      <c r="BG18" s="7"/>
      <c r="BH18" s="4"/>
      <c r="BI18" s="4"/>
      <c r="BK18"/>
      <c r="BL18"/>
      <c r="BM18"/>
      <c r="BN18"/>
      <c r="BO18"/>
    </row>
    <row r="19" spans="2:96" ht="16.5" hidden="1" customHeight="1">
      <c r="B19" s="403" t="s">
        <v>120</v>
      </c>
      <c r="C19" s="404"/>
      <c r="D19" s="394"/>
      <c r="E19" s="392"/>
      <c r="F19" s="392"/>
      <c r="G19" s="392"/>
      <c r="H19" s="392"/>
      <c r="I19" s="392"/>
      <c r="J19" s="405"/>
      <c r="K19" s="406"/>
      <c r="L19" s="406"/>
      <c r="M19" s="407"/>
      <c r="N19" s="411"/>
      <c r="O19" s="412"/>
      <c r="P19" s="412"/>
      <c r="Q19" s="413"/>
      <c r="R19" s="405"/>
      <c r="S19" s="406"/>
      <c r="T19" s="406"/>
      <c r="U19" s="407"/>
      <c r="V19" s="400"/>
      <c r="W19" s="401"/>
      <c r="X19" s="401"/>
      <c r="Y19" s="402"/>
      <c r="Z19" s="415">
        <f t="shared" si="1"/>
        <v>0</v>
      </c>
      <c r="AA19" s="416"/>
      <c r="AB19" s="416"/>
      <c r="AC19" s="417"/>
      <c r="AD19"/>
      <c r="AE19"/>
      <c r="AF19"/>
      <c r="AG19"/>
      <c r="AH19"/>
      <c r="AI19"/>
      <c r="AJ19"/>
      <c r="AK19"/>
      <c r="AL19"/>
      <c r="AM19"/>
      <c r="AN19"/>
      <c r="AO19"/>
      <c r="AQ19" s="4"/>
      <c r="AR19" s="4"/>
      <c r="AS19" s="5"/>
      <c r="AT19" s="5"/>
      <c r="AU19" s="5"/>
      <c r="AV19" s="8"/>
      <c r="AW19" s="8"/>
      <c r="AX19" s="8"/>
      <c r="AY19" s="4"/>
      <c r="AZ19" s="4"/>
      <c r="BA19" s="4"/>
      <c r="BB19" s="4"/>
      <c r="BC19" s="7"/>
      <c r="BD19" s="7"/>
      <c r="BE19" s="7"/>
      <c r="BF19" s="7"/>
      <c r="BG19" s="7"/>
      <c r="BH19" s="4"/>
      <c r="BI19" s="4"/>
      <c r="BK19"/>
      <c r="BL19"/>
      <c r="BM19"/>
      <c r="BN19"/>
      <c r="BO19"/>
    </row>
    <row r="20" spans="2:96" ht="16.5" hidden="1" customHeight="1">
      <c r="B20" s="403" t="s">
        <v>121</v>
      </c>
      <c r="C20" s="404"/>
      <c r="D20" s="394"/>
      <c r="E20" s="392"/>
      <c r="F20" s="392"/>
      <c r="G20" s="392"/>
      <c r="H20" s="392"/>
      <c r="I20" s="392"/>
      <c r="J20" s="405"/>
      <c r="K20" s="406"/>
      <c r="L20" s="406"/>
      <c r="M20" s="407"/>
      <c r="N20" s="411"/>
      <c r="O20" s="412"/>
      <c r="P20" s="412"/>
      <c r="Q20" s="413"/>
      <c r="R20" s="405"/>
      <c r="S20" s="406"/>
      <c r="T20" s="406"/>
      <c r="U20" s="407"/>
      <c r="V20" s="400"/>
      <c r="W20" s="401"/>
      <c r="X20" s="401"/>
      <c r="Y20" s="402"/>
      <c r="Z20" s="415">
        <f t="shared" si="1"/>
        <v>0</v>
      </c>
      <c r="AA20" s="416"/>
      <c r="AB20" s="416"/>
      <c r="AC20" s="417"/>
      <c r="AD20"/>
      <c r="AE20"/>
      <c r="AF20"/>
      <c r="AG20"/>
      <c r="AH20"/>
      <c r="AI20"/>
      <c r="AJ20"/>
      <c r="AK20"/>
      <c r="AL20"/>
      <c r="AM20"/>
      <c r="AN20"/>
      <c r="AO20"/>
      <c r="AQ20" s="4"/>
      <c r="AR20" s="4"/>
      <c r="AS20" s="5"/>
      <c r="AT20" s="5"/>
      <c r="AU20" s="5"/>
      <c r="AV20" s="8"/>
      <c r="AW20" s="8"/>
      <c r="AX20" s="8"/>
      <c r="AY20" s="4"/>
      <c r="AZ20" s="4"/>
      <c r="BA20" s="4"/>
      <c r="BB20" s="4"/>
      <c r="BC20" s="7"/>
      <c r="BD20" s="7"/>
      <c r="BE20" s="7"/>
      <c r="BF20" s="7"/>
      <c r="BG20" s="7"/>
      <c r="BH20" s="4"/>
      <c r="BI20" s="4"/>
      <c r="BK20"/>
      <c r="BL20"/>
      <c r="BM20"/>
      <c r="BN20"/>
      <c r="BO20"/>
    </row>
    <row r="21" spans="2:96" ht="16.5" hidden="1" customHeight="1">
      <c r="B21" s="403" t="s">
        <v>122</v>
      </c>
      <c r="C21" s="404"/>
      <c r="D21" s="394"/>
      <c r="E21" s="392"/>
      <c r="F21" s="392"/>
      <c r="G21" s="392"/>
      <c r="H21" s="392"/>
      <c r="I21" s="392"/>
      <c r="J21" s="405"/>
      <c r="K21" s="406"/>
      <c r="L21" s="406"/>
      <c r="M21" s="407"/>
      <c r="N21" s="411"/>
      <c r="O21" s="412"/>
      <c r="P21" s="412"/>
      <c r="Q21" s="413"/>
      <c r="R21" s="405"/>
      <c r="S21" s="406"/>
      <c r="T21" s="406"/>
      <c r="U21" s="407"/>
      <c r="V21" s="400"/>
      <c r="W21" s="401"/>
      <c r="X21" s="401"/>
      <c r="Y21" s="402"/>
      <c r="Z21" s="415">
        <f t="shared" si="1"/>
        <v>0</v>
      </c>
      <c r="AA21" s="416"/>
      <c r="AB21" s="416"/>
      <c r="AC21" s="417"/>
      <c r="AD21"/>
      <c r="AE21"/>
      <c r="AF21"/>
      <c r="AG21"/>
      <c r="AH21"/>
      <c r="AI21"/>
      <c r="AJ21"/>
      <c r="AK21"/>
      <c r="AL21"/>
      <c r="AM21"/>
      <c r="AN21"/>
      <c r="AO21"/>
      <c r="AQ21" s="4"/>
      <c r="AR21" s="4"/>
      <c r="AS21" s="5"/>
      <c r="AT21" s="5"/>
      <c r="AU21" s="5"/>
      <c r="AV21" s="8"/>
      <c r="AW21" s="8"/>
      <c r="AX21" s="8"/>
      <c r="AY21" s="4"/>
      <c r="AZ21" s="4"/>
      <c r="BA21" s="4"/>
      <c r="BB21" s="4"/>
      <c r="BC21" s="7"/>
      <c r="BD21" s="7"/>
      <c r="BE21" s="7"/>
      <c r="BF21" s="7"/>
      <c r="BG21" s="7"/>
      <c r="BH21" s="4"/>
      <c r="BI21" s="4"/>
      <c r="BK21"/>
      <c r="BL21"/>
      <c r="BM21"/>
      <c r="BN21"/>
      <c r="BO21"/>
    </row>
    <row r="22" spans="2:96" ht="16.5" hidden="1" customHeight="1">
      <c r="B22" s="403" t="s">
        <v>123</v>
      </c>
      <c r="C22" s="404"/>
      <c r="D22" s="394"/>
      <c r="E22" s="392"/>
      <c r="F22" s="392"/>
      <c r="G22" s="392"/>
      <c r="H22" s="392"/>
      <c r="I22" s="392"/>
      <c r="J22" s="405"/>
      <c r="K22" s="406"/>
      <c r="L22" s="406"/>
      <c r="M22" s="407"/>
      <c r="N22" s="411"/>
      <c r="O22" s="412"/>
      <c r="P22" s="412"/>
      <c r="Q22" s="413"/>
      <c r="R22" s="405"/>
      <c r="S22" s="406"/>
      <c r="T22" s="406"/>
      <c r="U22" s="407"/>
      <c r="V22" s="400"/>
      <c r="W22" s="401"/>
      <c r="X22" s="401"/>
      <c r="Y22" s="402"/>
      <c r="Z22" s="415">
        <f t="shared" si="1"/>
        <v>0</v>
      </c>
      <c r="AA22" s="416"/>
      <c r="AB22" s="416"/>
      <c r="AC22" s="417"/>
      <c r="AD22"/>
      <c r="AE22"/>
      <c r="AF22"/>
      <c r="AG22"/>
      <c r="AH22"/>
      <c r="AI22"/>
      <c r="AJ22"/>
      <c r="AK22"/>
      <c r="AL22"/>
      <c r="AM22"/>
      <c r="AN22"/>
      <c r="AO22"/>
      <c r="AQ22" s="4"/>
      <c r="AR22" s="4"/>
      <c r="AS22" s="5"/>
      <c r="AT22" s="5"/>
      <c r="AU22" s="5"/>
      <c r="AV22" s="8"/>
      <c r="AW22" s="8"/>
      <c r="AX22" s="8"/>
      <c r="AY22" s="4"/>
      <c r="AZ22" s="4"/>
      <c r="BA22" s="4"/>
      <c r="BB22" s="4"/>
      <c r="BC22" s="7"/>
      <c r="BD22" s="7"/>
      <c r="BE22" s="7"/>
      <c r="BF22" s="7"/>
      <c r="BG22" s="7"/>
      <c r="BH22" s="4"/>
      <c r="BI22" s="4"/>
      <c r="BK22"/>
      <c r="BL22"/>
      <c r="BM22"/>
      <c r="BN22"/>
      <c r="BO22"/>
    </row>
    <row r="23" spans="2:96" ht="16.5" hidden="1" customHeight="1">
      <c r="B23" s="403" t="s">
        <v>124</v>
      </c>
      <c r="C23" s="404"/>
      <c r="D23" s="394"/>
      <c r="E23" s="392"/>
      <c r="F23" s="392"/>
      <c r="G23" s="392"/>
      <c r="H23" s="392"/>
      <c r="I23" s="392"/>
      <c r="J23" s="405"/>
      <c r="K23" s="406"/>
      <c r="L23" s="406"/>
      <c r="M23" s="407"/>
      <c r="N23" s="411"/>
      <c r="O23" s="412"/>
      <c r="P23" s="412"/>
      <c r="Q23" s="413"/>
      <c r="R23" s="405"/>
      <c r="S23" s="406"/>
      <c r="T23" s="406"/>
      <c r="U23" s="407"/>
      <c r="V23" s="400"/>
      <c r="W23" s="401"/>
      <c r="X23" s="401"/>
      <c r="Y23" s="402"/>
      <c r="Z23" s="415">
        <f t="shared" si="1"/>
        <v>0</v>
      </c>
      <c r="AA23" s="416"/>
      <c r="AB23" s="416"/>
      <c r="AC23" s="417"/>
      <c r="AD23"/>
      <c r="AE23"/>
      <c r="AF23"/>
      <c r="AG23"/>
      <c r="AH23"/>
      <c r="AI23"/>
      <c r="AJ23"/>
      <c r="AK23"/>
      <c r="AL23"/>
      <c r="AM23"/>
      <c r="AN23"/>
      <c r="AO23"/>
      <c r="AQ23" s="4"/>
      <c r="AR23" s="4"/>
      <c r="AS23" s="5"/>
      <c r="AT23" s="5"/>
      <c r="AU23" s="5"/>
      <c r="AV23" s="8"/>
      <c r="AW23" s="8"/>
      <c r="AX23" s="8"/>
      <c r="AY23" s="4"/>
      <c r="AZ23" s="4"/>
      <c r="BA23" s="4"/>
      <c r="BB23" s="4"/>
      <c r="BC23" s="7"/>
      <c r="BD23" s="7"/>
      <c r="BE23" s="7"/>
      <c r="BF23" s="7"/>
      <c r="BG23" s="7"/>
      <c r="BH23" s="4"/>
      <c r="BI23" s="4"/>
      <c r="BK23"/>
      <c r="BL23"/>
      <c r="BM23"/>
      <c r="BN23"/>
      <c r="BO23"/>
    </row>
    <row r="24" spans="2:96" ht="16.5" hidden="1" customHeight="1">
      <c r="B24" s="403" t="s">
        <v>125</v>
      </c>
      <c r="C24" s="404"/>
      <c r="D24" s="394"/>
      <c r="E24" s="392"/>
      <c r="F24" s="392"/>
      <c r="G24" s="392"/>
      <c r="H24" s="392"/>
      <c r="I24" s="392"/>
      <c r="J24" s="405"/>
      <c r="K24" s="406"/>
      <c r="L24" s="406"/>
      <c r="M24" s="407"/>
      <c r="N24" s="411"/>
      <c r="O24" s="412"/>
      <c r="P24" s="412"/>
      <c r="Q24" s="413"/>
      <c r="R24" s="405"/>
      <c r="S24" s="406"/>
      <c r="T24" s="406"/>
      <c r="U24" s="407"/>
      <c r="V24" s="400"/>
      <c r="W24" s="401"/>
      <c r="X24" s="401"/>
      <c r="Y24" s="402"/>
      <c r="Z24" s="415">
        <f t="shared" si="1"/>
        <v>0</v>
      </c>
      <c r="AA24" s="416"/>
      <c r="AB24" s="416"/>
      <c r="AC24" s="417"/>
      <c r="AD24"/>
      <c r="AE24"/>
      <c r="AF24"/>
      <c r="AG24"/>
      <c r="AH24"/>
      <c r="AI24"/>
      <c r="AJ24"/>
      <c r="AK24"/>
      <c r="AL24"/>
      <c r="AM24"/>
      <c r="AN24"/>
      <c r="AO24"/>
      <c r="AQ24" s="4"/>
      <c r="AR24" s="4"/>
      <c r="AS24" s="5"/>
      <c r="AT24" s="5"/>
      <c r="AU24" s="5"/>
      <c r="AV24" s="8"/>
      <c r="AW24" s="8"/>
      <c r="AX24" s="8"/>
      <c r="AY24" s="4"/>
      <c r="AZ24" s="4"/>
      <c r="BA24" s="4"/>
      <c r="BB24" s="4"/>
      <c r="BC24" s="7"/>
      <c r="BD24" s="7"/>
      <c r="BE24" s="7"/>
      <c r="BF24" s="7"/>
      <c r="BG24" s="7"/>
      <c r="BH24" s="4"/>
      <c r="BI24" s="4"/>
      <c r="BK24"/>
      <c r="BL24"/>
      <c r="BM24"/>
      <c r="BN24"/>
      <c r="BO24"/>
    </row>
    <row r="25" spans="2:96" ht="16.5" hidden="1" customHeight="1">
      <c r="B25" s="403" t="s">
        <v>126</v>
      </c>
      <c r="C25" s="404"/>
      <c r="D25" s="394"/>
      <c r="E25" s="392"/>
      <c r="F25" s="392"/>
      <c r="G25" s="392"/>
      <c r="H25" s="392"/>
      <c r="I25" s="392"/>
      <c r="J25" s="405"/>
      <c r="K25" s="406"/>
      <c r="L25" s="406"/>
      <c r="M25" s="407"/>
      <c r="N25" s="411"/>
      <c r="O25" s="412"/>
      <c r="P25" s="412"/>
      <c r="Q25" s="413"/>
      <c r="R25" s="405"/>
      <c r="S25" s="406"/>
      <c r="T25" s="406"/>
      <c r="U25" s="407"/>
      <c r="V25" s="400"/>
      <c r="W25" s="401"/>
      <c r="X25" s="401"/>
      <c r="Y25" s="402"/>
      <c r="Z25" s="415">
        <f t="shared" si="1"/>
        <v>0</v>
      </c>
      <c r="AA25" s="416"/>
      <c r="AB25" s="416"/>
      <c r="AC25" s="417"/>
      <c r="AD25"/>
      <c r="AE25"/>
      <c r="AF25"/>
      <c r="AG25"/>
      <c r="AH25"/>
      <c r="AI25"/>
      <c r="AJ25"/>
      <c r="AK25"/>
      <c r="AL25"/>
      <c r="AM25"/>
      <c r="AN25"/>
      <c r="AO25"/>
      <c r="AQ25" s="4"/>
      <c r="AR25" s="4"/>
      <c r="AS25" s="5"/>
      <c r="AT25" s="5"/>
      <c r="AU25" s="5"/>
      <c r="AV25" s="8"/>
      <c r="AW25" s="8"/>
      <c r="AX25" s="8"/>
      <c r="AY25" s="4"/>
      <c r="AZ25" s="4"/>
      <c r="BA25" s="4"/>
      <c r="BB25" s="4"/>
      <c r="BC25" s="7"/>
      <c r="BD25" s="7"/>
      <c r="BE25" s="7"/>
      <c r="BF25" s="7"/>
      <c r="BG25" s="7"/>
      <c r="BH25" s="4"/>
      <c r="BI25" s="4"/>
      <c r="BK25"/>
      <c r="BL25"/>
      <c r="BM25"/>
      <c r="BN25"/>
      <c r="BO25"/>
    </row>
    <row r="27" spans="2:96" ht="16.5">
      <c r="B27" s="414" t="s">
        <v>127</v>
      </c>
      <c r="C27" s="414"/>
      <c r="D27" s="414"/>
      <c r="E27" s="414"/>
      <c r="F27" s="414"/>
      <c r="G27" s="414"/>
      <c r="H27" s="414"/>
      <c r="I27" s="414"/>
      <c r="J27" s="414"/>
      <c r="K27" s="414"/>
      <c r="L27" s="414"/>
      <c r="M27" s="414"/>
      <c r="N27" s="117"/>
      <c r="O27" s="117"/>
      <c r="P27" s="117"/>
      <c r="Q27" s="117"/>
      <c r="R27" s="117"/>
      <c r="S27" s="117"/>
      <c r="T27" s="117"/>
      <c r="U27" s="117"/>
      <c r="V27" s="117"/>
      <c r="W27" s="117"/>
      <c r="X27" s="117"/>
      <c r="Y27" s="117"/>
      <c r="Z27" s="117"/>
      <c r="AA27" s="388" t="s">
        <v>128</v>
      </c>
      <c r="AB27" s="389"/>
      <c r="AC27" s="389"/>
      <c r="AD27" s="389"/>
      <c r="AE27" s="389"/>
      <c r="AF27" s="389"/>
      <c r="AG27" s="389"/>
      <c r="AH27" s="389"/>
      <c r="AI27" s="389"/>
      <c r="AJ27" s="389"/>
      <c r="AK27" s="389"/>
      <c r="AL27" s="389"/>
      <c r="AM27" s="389"/>
      <c r="AN27" s="389"/>
      <c r="AO27" s="390"/>
      <c r="AP27" s="388" t="s">
        <v>129</v>
      </c>
      <c r="AQ27" s="389"/>
      <c r="AR27" s="389"/>
      <c r="AS27" s="389"/>
      <c r="AT27" s="389"/>
      <c r="AU27" s="390"/>
      <c r="AV27" s="388" t="s">
        <v>130</v>
      </c>
      <c r="AW27" s="389"/>
      <c r="AX27" s="389"/>
      <c r="AY27" s="389"/>
      <c r="AZ27" s="389"/>
      <c r="BA27" s="390"/>
      <c r="BH27" s="383" t="s">
        <v>131</v>
      </c>
      <c r="BI27" s="383"/>
      <c r="BJ27" s="383"/>
      <c r="BK27" s="383"/>
      <c r="BL27" s="383"/>
      <c r="BM27" s="383"/>
      <c r="CR27" s="85"/>
    </row>
    <row r="28" spans="2:96" ht="16.5">
      <c r="B28" s="388" t="s">
        <v>132</v>
      </c>
      <c r="C28" s="390"/>
      <c r="D28" s="388" t="s">
        <v>39</v>
      </c>
      <c r="E28" s="389"/>
      <c r="F28" s="389"/>
      <c r="G28" s="389"/>
      <c r="H28" s="389"/>
      <c r="I28" s="389"/>
      <c r="J28" s="389"/>
      <c r="K28" s="389"/>
      <c r="L28" s="389"/>
      <c r="M28" s="390"/>
      <c r="N28" s="388" t="s">
        <v>133</v>
      </c>
      <c r="O28" s="389"/>
      <c r="P28" s="389"/>
      <c r="Q28" s="389"/>
      <c r="R28" s="390"/>
      <c r="S28" s="388" t="s">
        <v>134</v>
      </c>
      <c r="T28" s="389"/>
      <c r="U28" s="389"/>
      <c r="V28" s="390"/>
      <c r="W28" s="388" t="s">
        <v>135</v>
      </c>
      <c r="X28" s="390"/>
      <c r="Y28" s="388" t="s">
        <v>136</v>
      </c>
      <c r="Z28" s="390"/>
      <c r="AA28" s="388" t="s">
        <v>137</v>
      </c>
      <c r="AB28" s="389"/>
      <c r="AC28" s="390"/>
      <c r="AD28" s="388" t="s">
        <v>8</v>
      </c>
      <c r="AE28" s="389"/>
      <c r="AF28" s="389"/>
      <c r="AG28" s="389"/>
      <c r="AH28" s="389"/>
      <c r="AI28" s="389"/>
      <c r="AJ28" s="389"/>
      <c r="AK28" s="389"/>
      <c r="AL28" s="389"/>
      <c r="AM28" s="389"/>
      <c r="AN28" s="389"/>
      <c r="AO28" s="390"/>
      <c r="AP28" s="388" t="s">
        <v>137</v>
      </c>
      <c r="AQ28" s="389"/>
      <c r="AR28" s="390"/>
      <c r="AS28" s="388" t="s">
        <v>8</v>
      </c>
      <c r="AT28" s="389"/>
      <c r="AU28" s="390"/>
      <c r="AV28" s="388" t="s">
        <v>137</v>
      </c>
      <c r="AW28" s="389"/>
      <c r="AX28" s="390"/>
      <c r="AY28" s="388" t="s">
        <v>8</v>
      </c>
      <c r="AZ28" s="389"/>
      <c r="BA28" s="390"/>
      <c r="BB28" s="388" t="s">
        <v>138</v>
      </c>
      <c r="BC28" s="389"/>
      <c r="BD28" s="390"/>
      <c r="BE28" s="388" t="s">
        <v>5</v>
      </c>
      <c r="BF28" s="389"/>
      <c r="BG28" s="390"/>
      <c r="BH28" s="383" t="s">
        <v>137</v>
      </c>
      <c r="BI28" s="383"/>
      <c r="BJ28" s="383"/>
      <c r="BK28" s="383" t="s">
        <v>8</v>
      </c>
      <c r="BL28" s="383"/>
      <c r="BM28" s="383"/>
      <c r="BN28" s="418" t="s">
        <v>139</v>
      </c>
      <c r="BO28" s="418"/>
      <c r="BP28" s="418"/>
      <c r="BQ28" s="418"/>
      <c r="BR28" s="418"/>
      <c r="BS28" s="418"/>
      <c r="BT28" s="418"/>
      <c r="BU28" s="418"/>
      <c r="BV28" s="418"/>
      <c r="BW28" s="418"/>
      <c r="BX28" s="418"/>
      <c r="BY28" s="418"/>
      <c r="BZ28" s="418"/>
      <c r="CA28" s="418"/>
      <c r="CB28" s="418"/>
      <c r="CC28" s="418"/>
      <c r="CD28" s="418"/>
      <c r="CE28" s="418"/>
      <c r="CF28" s="418"/>
      <c r="CG28" s="418"/>
      <c r="CH28" s="418"/>
      <c r="CI28" s="418"/>
      <c r="CJ28" s="418"/>
      <c r="CK28" s="418"/>
      <c r="CL28" s="418"/>
      <c r="CM28" s="418"/>
      <c r="CN28" s="418"/>
      <c r="CO28" s="419"/>
      <c r="CP28" s="129"/>
      <c r="CQ28" s="83"/>
      <c r="CR28" s="9"/>
    </row>
    <row r="29" spans="2:96" ht="16.5">
      <c r="B29" s="427" t="s">
        <v>140</v>
      </c>
      <c r="C29" s="428"/>
      <c r="D29" s="394" t="s">
        <v>141</v>
      </c>
      <c r="E29" s="392"/>
      <c r="F29" s="392"/>
      <c r="G29" s="392"/>
      <c r="H29" s="392"/>
      <c r="I29" s="392"/>
      <c r="J29" s="392"/>
      <c r="K29" s="392"/>
      <c r="L29" s="392"/>
      <c r="M29" s="393"/>
      <c r="N29" s="405" t="s">
        <v>142</v>
      </c>
      <c r="O29" s="406"/>
      <c r="P29" s="406"/>
      <c r="Q29" s="406"/>
      <c r="R29" s="407"/>
      <c r="S29" s="405" t="s">
        <v>143</v>
      </c>
      <c r="T29" s="406"/>
      <c r="U29" s="406"/>
      <c r="V29" s="407"/>
      <c r="W29" s="429">
        <v>1</v>
      </c>
      <c r="X29" s="430"/>
      <c r="Y29" s="405" t="s">
        <v>144</v>
      </c>
      <c r="Z29" s="407"/>
      <c r="AA29" s="400">
        <v>100000</v>
      </c>
      <c r="AB29" s="401"/>
      <c r="AC29" s="402"/>
      <c r="AD29" s="431">
        <f>AA29*W29</f>
        <v>100000</v>
      </c>
      <c r="AE29" s="432"/>
      <c r="AF29" s="432"/>
      <c r="AG29" s="432"/>
      <c r="AH29" s="432"/>
      <c r="AI29" s="432"/>
      <c r="AJ29" s="432"/>
      <c r="AK29" s="432"/>
      <c r="AL29" s="432"/>
      <c r="AM29" s="432"/>
      <c r="AN29" s="432"/>
      <c r="AO29" s="433"/>
      <c r="AP29" s="431">
        <f>AA29*10/100</f>
        <v>10000</v>
      </c>
      <c r="AQ29" s="432"/>
      <c r="AR29" s="433"/>
      <c r="AS29" s="431">
        <f>AD29*10/100</f>
        <v>10000</v>
      </c>
      <c r="AT29" s="432"/>
      <c r="AU29" s="433"/>
      <c r="AV29" s="431">
        <f>AA29+AP29</f>
        <v>110000</v>
      </c>
      <c r="AW29" s="432"/>
      <c r="AX29" s="433"/>
      <c r="AY29" s="431">
        <f>AD29+AS29</f>
        <v>110000</v>
      </c>
      <c r="AZ29" s="432"/>
      <c r="BA29" s="433"/>
      <c r="BB29" s="420">
        <v>45877</v>
      </c>
      <c r="BC29" s="421"/>
      <c r="BD29" s="422"/>
      <c r="BE29" s="423">
        <f>IF(BB29="","",BB29)</f>
        <v>45877</v>
      </c>
      <c r="BF29" s="424"/>
      <c r="BG29" s="425"/>
      <c r="BH29" s="426">
        <f>IF($J$11="税込",AV29,AA29)</f>
        <v>100000</v>
      </c>
      <c r="BI29" s="426"/>
      <c r="BJ29" s="426"/>
      <c r="BK29" s="426">
        <f>IF($J$11="税込",AY29,AD29)</f>
        <v>100000</v>
      </c>
      <c r="BL29" s="426"/>
      <c r="BM29" s="426"/>
      <c r="BN29" s="394" t="s">
        <v>145</v>
      </c>
      <c r="BO29" s="392"/>
      <c r="BP29" s="392"/>
      <c r="BQ29" s="392"/>
      <c r="BR29" s="392"/>
      <c r="BS29" s="392"/>
      <c r="BT29" s="392"/>
      <c r="BU29" s="392"/>
      <c r="BV29" s="392"/>
      <c r="BW29" s="392"/>
      <c r="BX29" s="392"/>
      <c r="BY29" s="392"/>
      <c r="BZ29" s="392"/>
      <c r="CA29" s="392"/>
      <c r="CB29" s="392"/>
      <c r="CC29" s="392"/>
      <c r="CD29" s="392"/>
      <c r="CE29" s="392"/>
      <c r="CF29" s="392"/>
      <c r="CG29" s="392"/>
      <c r="CH29" s="392"/>
      <c r="CI29" s="392"/>
      <c r="CJ29" s="392"/>
      <c r="CK29" s="392"/>
      <c r="CL29" s="392"/>
      <c r="CM29" s="392"/>
      <c r="CN29" s="392"/>
      <c r="CO29" s="393"/>
      <c r="CP29" s="127"/>
      <c r="CQ29" s="120"/>
      <c r="CR29" s="120"/>
    </row>
    <row r="30" spans="2:96" ht="16.5">
      <c r="B30" s="427" t="s">
        <v>146</v>
      </c>
      <c r="C30" s="428"/>
      <c r="D30" s="394" t="s">
        <v>147</v>
      </c>
      <c r="E30" s="392"/>
      <c r="F30" s="392"/>
      <c r="G30" s="392"/>
      <c r="H30" s="392"/>
      <c r="I30" s="392"/>
      <c r="J30" s="392"/>
      <c r="K30" s="392"/>
      <c r="L30" s="392"/>
      <c r="M30" s="393"/>
      <c r="N30" s="405" t="s">
        <v>148</v>
      </c>
      <c r="O30" s="406"/>
      <c r="P30" s="406"/>
      <c r="Q30" s="406"/>
      <c r="R30" s="407"/>
      <c r="S30" s="405" t="s">
        <v>149</v>
      </c>
      <c r="T30" s="406"/>
      <c r="U30" s="406"/>
      <c r="V30" s="407"/>
      <c r="W30" s="429">
        <v>1000</v>
      </c>
      <c r="X30" s="430"/>
      <c r="Y30" s="405" t="s">
        <v>150</v>
      </c>
      <c r="Z30" s="407"/>
      <c r="AA30" s="400">
        <v>5</v>
      </c>
      <c r="AB30" s="401"/>
      <c r="AC30" s="402"/>
      <c r="AD30" s="431">
        <f t="shared" ref="AD30:AD33" si="2">AA30*W30</f>
        <v>5000</v>
      </c>
      <c r="AE30" s="432"/>
      <c r="AF30" s="432"/>
      <c r="AG30" s="432"/>
      <c r="AH30" s="432"/>
      <c r="AI30" s="432"/>
      <c r="AJ30" s="432"/>
      <c r="AK30" s="432"/>
      <c r="AL30" s="432"/>
      <c r="AM30" s="432"/>
      <c r="AN30" s="432"/>
      <c r="AO30" s="433"/>
      <c r="AP30" s="431">
        <f>AA30*10/100</f>
        <v>0.5</v>
      </c>
      <c r="AQ30" s="432"/>
      <c r="AR30" s="433"/>
      <c r="AS30" s="431">
        <f>AD30*10/100</f>
        <v>500</v>
      </c>
      <c r="AT30" s="432"/>
      <c r="AU30" s="433"/>
      <c r="AV30" s="431">
        <f>AA30+AP30</f>
        <v>5.5</v>
      </c>
      <c r="AW30" s="432"/>
      <c r="AX30" s="433"/>
      <c r="AY30" s="431">
        <f>AD30+AS30</f>
        <v>5500</v>
      </c>
      <c r="AZ30" s="432"/>
      <c r="BA30" s="433"/>
      <c r="BB30" s="420">
        <v>45901</v>
      </c>
      <c r="BC30" s="421"/>
      <c r="BD30" s="422"/>
      <c r="BE30" s="423">
        <f>IF(BB30="","",BB30)</f>
        <v>45901</v>
      </c>
      <c r="BF30" s="424"/>
      <c r="BG30" s="425"/>
      <c r="BH30" s="426">
        <f t="shared" ref="BH30:BH33" si="3">IF($J$11="税込",AV30,AA30)</f>
        <v>5</v>
      </c>
      <c r="BI30" s="426"/>
      <c r="BJ30" s="426"/>
      <c r="BK30" s="426">
        <f t="shared" ref="BK30:BK33" si="4">IF($J$11="税込",AY30,AD30)</f>
        <v>5000</v>
      </c>
      <c r="BL30" s="426"/>
      <c r="BM30" s="426"/>
      <c r="BN30" s="394" t="s">
        <v>151</v>
      </c>
      <c r="BO30" s="392"/>
      <c r="BP30" s="392"/>
      <c r="BQ30" s="392"/>
      <c r="BR30" s="392"/>
      <c r="BS30" s="392"/>
      <c r="BT30" s="392"/>
      <c r="BU30" s="392"/>
      <c r="BV30" s="392"/>
      <c r="BW30" s="392"/>
      <c r="BX30" s="392"/>
      <c r="BY30" s="392"/>
      <c r="BZ30" s="392"/>
      <c r="CA30" s="392"/>
      <c r="CB30" s="392"/>
      <c r="CC30" s="392"/>
      <c r="CD30" s="392"/>
      <c r="CE30" s="392"/>
      <c r="CF30" s="392"/>
      <c r="CG30" s="392"/>
      <c r="CH30" s="392"/>
      <c r="CI30" s="392"/>
      <c r="CJ30" s="392"/>
      <c r="CK30" s="392"/>
      <c r="CL30" s="392"/>
      <c r="CM30" s="392"/>
      <c r="CN30" s="392"/>
      <c r="CO30" s="393"/>
      <c r="CP30" s="127"/>
      <c r="CQ30" s="120"/>
      <c r="CR30" s="120"/>
    </row>
    <row r="31" spans="2:96" ht="16.5">
      <c r="B31" s="427" t="s">
        <v>152</v>
      </c>
      <c r="C31" s="428"/>
      <c r="D31" s="394" t="s">
        <v>153</v>
      </c>
      <c r="E31" s="392"/>
      <c r="F31" s="392"/>
      <c r="G31" s="392"/>
      <c r="H31" s="392"/>
      <c r="I31" s="392"/>
      <c r="J31" s="392"/>
      <c r="K31" s="392"/>
      <c r="L31" s="392"/>
      <c r="M31" s="393"/>
      <c r="N31" s="405" t="s">
        <v>154</v>
      </c>
      <c r="O31" s="406"/>
      <c r="P31" s="406"/>
      <c r="Q31" s="406"/>
      <c r="R31" s="407"/>
      <c r="S31" s="405" t="s">
        <v>149</v>
      </c>
      <c r="T31" s="406"/>
      <c r="U31" s="406"/>
      <c r="V31" s="407"/>
      <c r="W31" s="429">
        <v>1</v>
      </c>
      <c r="X31" s="430"/>
      <c r="Y31" s="405" t="s">
        <v>144</v>
      </c>
      <c r="Z31" s="407"/>
      <c r="AA31" s="400">
        <v>110000</v>
      </c>
      <c r="AB31" s="401"/>
      <c r="AC31" s="402"/>
      <c r="AD31" s="431">
        <f t="shared" si="2"/>
        <v>110000</v>
      </c>
      <c r="AE31" s="432"/>
      <c r="AF31" s="432"/>
      <c r="AG31" s="432"/>
      <c r="AH31" s="432"/>
      <c r="AI31" s="432"/>
      <c r="AJ31" s="432"/>
      <c r="AK31" s="432"/>
      <c r="AL31" s="432"/>
      <c r="AM31" s="432"/>
      <c r="AN31" s="432"/>
      <c r="AO31" s="433"/>
      <c r="AP31" s="431">
        <f>AA31*10/100</f>
        <v>11000</v>
      </c>
      <c r="AQ31" s="432"/>
      <c r="AR31" s="433"/>
      <c r="AS31" s="431">
        <f>AD31*10/100</f>
        <v>11000</v>
      </c>
      <c r="AT31" s="432"/>
      <c r="AU31" s="433"/>
      <c r="AV31" s="431">
        <f>AA31+AP31</f>
        <v>121000</v>
      </c>
      <c r="AW31" s="432"/>
      <c r="AX31" s="433"/>
      <c r="AY31" s="431">
        <f>AD31+AS31</f>
        <v>121000</v>
      </c>
      <c r="AZ31" s="432"/>
      <c r="BA31" s="433"/>
      <c r="BB31" s="420">
        <v>45915</v>
      </c>
      <c r="BC31" s="421"/>
      <c r="BD31" s="422"/>
      <c r="BE31" s="423">
        <f>IF(BB31="","",BB31)</f>
        <v>45915</v>
      </c>
      <c r="BF31" s="424"/>
      <c r="BG31" s="425"/>
      <c r="BH31" s="426">
        <f t="shared" si="3"/>
        <v>110000</v>
      </c>
      <c r="BI31" s="426"/>
      <c r="BJ31" s="426"/>
      <c r="BK31" s="426">
        <f t="shared" si="4"/>
        <v>110000</v>
      </c>
      <c r="BL31" s="426"/>
      <c r="BM31" s="426"/>
      <c r="BN31" s="394" t="s">
        <v>155</v>
      </c>
      <c r="BO31" s="392"/>
      <c r="BP31" s="392"/>
      <c r="BQ31" s="392"/>
      <c r="BR31" s="392"/>
      <c r="BS31" s="392"/>
      <c r="BT31" s="392"/>
      <c r="BU31" s="392"/>
      <c r="BV31" s="392"/>
      <c r="BW31" s="392"/>
      <c r="BX31" s="392"/>
      <c r="BY31" s="392"/>
      <c r="BZ31" s="392"/>
      <c r="CA31" s="392"/>
      <c r="CB31" s="392"/>
      <c r="CC31" s="392"/>
      <c r="CD31" s="392"/>
      <c r="CE31" s="392"/>
      <c r="CF31" s="392"/>
      <c r="CG31" s="392"/>
      <c r="CH31" s="392"/>
      <c r="CI31" s="392"/>
      <c r="CJ31" s="392"/>
      <c r="CK31" s="392"/>
      <c r="CL31" s="392"/>
      <c r="CM31" s="392"/>
      <c r="CN31" s="392"/>
      <c r="CO31" s="393"/>
      <c r="CP31" s="127"/>
      <c r="CQ31" s="120"/>
      <c r="CR31" s="120"/>
    </row>
    <row r="32" spans="2:96" ht="16.5" hidden="1">
      <c r="B32" s="427" t="s">
        <v>156</v>
      </c>
      <c r="C32" s="428"/>
      <c r="D32" s="394"/>
      <c r="E32" s="392"/>
      <c r="F32" s="392"/>
      <c r="G32" s="392"/>
      <c r="H32" s="392"/>
      <c r="I32" s="392"/>
      <c r="J32" s="392"/>
      <c r="K32" s="392"/>
      <c r="L32" s="392"/>
      <c r="M32" s="393"/>
      <c r="N32" s="405"/>
      <c r="O32" s="406"/>
      <c r="P32" s="406"/>
      <c r="Q32" s="406"/>
      <c r="R32" s="407"/>
      <c r="S32" s="405"/>
      <c r="T32" s="406"/>
      <c r="U32" s="406"/>
      <c r="V32" s="407"/>
      <c r="W32" s="429"/>
      <c r="X32" s="430"/>
      <c r="Y32" s="405"/>
      <c r="Z32" s="407"/>
      <c r="AA32" s="400"/>
      <c r="AB32" s="401"/>
      <c r="AC32" s="402"/>
      <c r="AD32" s="431">
        <f t="shared" si="2"/>
        <v>0</v>
      </c>
      <c r="AE32" s="432"/>
      <c r="AF32" s="432"/>
      <c r="AG32" s="432"/>
      <c r="AH32" s="432"/>
      <c r="AI32" s="432"/>
      <c r="AJ32" s="432"/>
      <c r="AK32" s="432"/>
      <c r="AL32" s="432"/>
      <c r="AM32" s="432"/>
      <c r="AN32" s="432"/>
      <c r="AO32" s="433"/>
      <c r="AP32" s="431">
        <f t="shared" ref="AP32:AP33" si="5">AA32*10/100</f>
        <v>0</v>
      </c>
      <c r="AQ32" s="432"/>
      <c r="AR32" s="433"/>
      <c r="AS32" s="431">
        <f t="shared" ref="AS32:AS33" si="6">AD32*10/100</f>
        <v>0</v>
      </c>
      <c r="AT32" s="432"/>
      <c r="AU32" s="433"/>
      <c r="AV32" s="431">
        <f t="shared" ref="AV32:AV33" si="7">AA32+AP32</f>
        <v>0</v>
      </c>
      <c r="AW32" s="432"/>
      <c r="AX32" s="433"/>
      <c r="AY32" s="431">
        <f t="shared" ref="AY32:AY33" si="8">AD32+AS32</f>
        <v>0</v>
      </c>
      <c r="AZ32" s="432"/>
      <c r="BA32" s="433"/>
      <c r="BB32" s="420"/>
      <c r="BC32" s="421"/>
      <c r="BD32" s="422"/>
      <c r="BE32" s="423" t="str">
        <f t="shared" ref="BE32:BE33" si="9">IF(BB32="","",BB32)</f>
        <v/>
      </c>
      <c r="BF32" s="424"/>
      <c r="BG32" s="425"/>
      <c r="BH32" s="426">
        <f t="shared" si="3"/>
        <v>0</v>
      </c>
      <c r="BI32" s="426"/>
      <c r="BJ32" s="426"/>
      <c r="BK32" s="426">
        <f t="shared" si="4"/>
        <v>0</v>
      </c>
      <c r="BL32" s="426"/>
      <c r="BM32" s="426"/>
      <c r="BN32" s="394"/>
      <c r="BO32" s="392"/>
      <c r="BP32" s="392"/>
      <c r="BQ32" s="392"/>
      <c r="BR32" s="392"/>
      <c r="BS32" s="392"/>
      <c r="BT32" s="392"/>
      <c r="BU32" s="392"/>
      <c r="BV32" s="392"/>
      <c r="BW32" s="392"/>
      <c r="BX32" s="392"/>
      <c r="BY32" s="392"/>
      <c r="BZ32" s="392"/>
      <c r="CA32" s="392"/>
      <c r="CB32" s="392"/>
      <c r="CC32" s="392"/>
      <c r="CD32" s="392"/>
      <c r="CE32" s="392"/>
      <c r="CF32" s="392"/>
      <c r="CG32" s="392"/>
      <c r="CH32" s="392"/>
      <c r="CI32" s="392"/>
      <c r="CJ32" s="392"/>
      <c r="CK32" s="392"/>
      <c r="CL32" s="392"/>
      <c r="CM32" s="392"/>
      <c r="CN32" s="392"/>
      <c r="CO32" s="393"/>
      <c r="CP32" s="127"/>
      <c r="CQ32" s="120"/>
      <c r="CR32" s="120"/>
    </row>
    <row r="33" spans="2:98" ht="16.5" hidden="1">
      <c r="B33" s="427" t="s">
        <v>157</v>
      </c>
      <c r="C33" s="428"/>
      <c r="D33" s="394"/>
      <c r="E33" s="392"/>
      <c r="F33" s="392"/>
      <c r="G33" s="392"/>
      <c r="H33" s="392"/>
      <c r="I33" s="392"/>
      <c r="J33" s="392"/>
      <c r="K33" s="392"/>
      <c r="L33" s="392"/>
      <c r="M33" s="393"/>
      <c r="N33" s="405"/>
      <c r="O33" s="406"/>
      <c r="P33" s="406"/>
      <c r="Q33" s="406"/>
      <c r="R33" s="407"/>
      <c r="S33" s="405"/>
      <c r="T33" s="406"/>
      <c r="U33" s="406"/>
      <c r="V33" s="407"/>
      <c r="W33" s="429"/>
      <c r="X33" s="430"/>
      <c r="Y33" s="405"/>
      <c r="Z33" s="407"/>
      <c r="AA33" s="400"/>
      <c r="AB33" s="401"/>
      <c r="AC33" s="402"/>
      <c r="AD33" s="431">
        <f t="shared" si="2"/>
        <v>0</v>
      </c>
      <c r="AE33" s="432"/>
      <c r="AF33" s="432"/>
      <c r="AG33" s="432"/>
      <c r="AH33" s="432"/>
      <c r="AI33" s="432"/>
      <c r="AJ33" s="432"/>
      <c r="AK33" s="432"/>
      <c r="AL33" s="432"/>
      <c r="AM33" s="432"/>
      <c r="AN33" s="432"/>
      <c r="AO33" s="433"/>
      <c r="AP33" s="431">
        <f t="shared" si="5"/>
        <v>0</v>
      </c>
      <c r="AQ33" s="432"/>
      <c r="AR33" s="433"/>
      <c r="AS33" s="431">
        <f t="shared" si="6"/>
        <v>0</v>
      </c>
      <c r="AT33" s="432"/>
      <c r="AU33" s="433"/>
      <c r="AV33" s="431">
        <f t="shared" si="7"/>
        <v>0</v>
      </c>
      <c r="AW33" s="432"/>
      <c r="AX33" s="433"/>
      <c r="AY33" s="431">
        <f t="shared" si="8"/>
        <v>0</v>
      </c>
      <c r="AZ33" s="432"/>
      <c r="BA33" s="433"/>
      <c r="BB33" s="420"/>
      <c r="BC33" s="421"/>
      <c r="BD33" s="422"/>
      <c r="BE33" s="423" t="str">
        <f t="shared" si="9"/>
        <v/>
      </c>
      <c r="BF33" s="424"/>
      <c r="BG33" s="425"/>
      <c r="BH33" s="426">
        <f t="shared" si="3"/>
        <v>0</v>
      </c>
      <c r="BI33" s="426"/>
      <c r="BJ33" s="426"/>
      <c r="BK33" s="426">
        <f t="shared" si="4"/>
        <v>0</v>
      </c>
      <c r="BL33" s="426"/>
      <c r="BM33" s="426"/>
      <c r="BN33" s="394"/>
      <c r="BO33" s="392"/>
      <c r="BP33" s="392"/>
      <c r="BQ33" s="392"/>
      <c r="BR33" s="392"/>
      <c r="BS33" s="392"/>
      <c r="BT33" s="392"/>
      <c r="BU33" s="392"/>
      <c r="BV33" s="392"/>
      <c r="BW33" s="392"/>
      <c r="BX33" s="392"/>
      <c r="BY33" s="392"/>
      <c r="BZ33" s="392"/>
      <c r="CA33" s="392"/>
      <c r="CB33" s="392"/>
      <c r="CC33" s="392"/>
      <c r="CD33" s="392"/>
      <c r="CE33" s="392"/>
      <c r="CF33" s="392"/>
      <c r="CG33" s="392"/>
      <c r="CH33" s="392"/>
      <c r="CI33" s="392"/>
      <c r="CJ33" s="392"/>
      <c r="CK33" s="392"/>
      <c r="CL33" s="392"/>
      <c r="CM33" s="392"/>
      <c r="CN33" s="392"/>
      <c r="CO33" s="393"/>
      <c r="CP33" s="127"/>
      <c r="CQ33" s="120"/>
      <c r="CR33" s="120"/>
    </row>
    <row r="34" spans="2:98" s="86" customFormat="1" ht="16.5">
      <c r="B34" s="83"/>
    </row>
    <row r="35" spans="2:98" ht="16.5">
      <c r="B35" s="434" t="s">
        <v>158</v>
      </c>
      <c r="C35" s="434"/>
      <c r="D35" s="434"/>
      <c r="E35" s="434"/>
      <c r="F35" s="434"/>
      <c r="G35" s="434"/>
      <c r="H35" s="434"/>
      <c r="I35" s="434"/>
      <c r="J35" s="434"/>
      <c r="K35" s="434"/>
      <c r="L35" s="434"/>
      <c r="M35" s="434"/>
      <c r="N35" s="434"/>
      <c r="O35" s="434"/>
      <c r="P35" s="434"/>
      <c r="Q35" s="434"/>
      <c r="R35" s="434"/>
      <c r="S35" s="434"/>
      <c r="T35" s="434"/>
      <c r="U35" s="434"/>
      <c r="V35" s="434"/>
      <c r="W35" s="434"/>
      <c r="X35" s="434"/>
      <c r="Y35" s="434"/>
      <c r="Z35" s="434"/>
      <c r="AA35" s="434"/>
      <c r="AB35" s="434"/>
      <c r="AC35" s="434"/>
      <c r="AD35" s="434"/>
      <c r="AE35" s="434"/>
      <c r="AF35" s="434"/>
      <c r="AG35" s="434"/>
      <c r="AH35" s="434"/>
      <c r="AI35" s="434"/>
      <c r="AJ35" s="434"/>
      <c r="AK35" s="434"/>
      <c r="AL35" s="434"/>
      <c r="AM35" s="434"/>
      <c r="AN35" s="434"/>
      <c r="AO35" s="434"/>
      <c r="AP35" s="434"/>
      <c r="AQ35" s="434"/>
      <c r="AR35" s="434"/>
      <c r="AS35" s="434"/>
      <c r="AT35" s="434"/>
      <c r="AU35" s="434"/>
      <c r="AV35" s="434"/>
      <c r="AW35" s="434"/>
      <c r="AX35" s="434"/>
      <c r="AY35" s="434"/>
      <c r="AZ35" s="434"/>
      <c r="BA35" s="434"/>
      <c r="BB35" s="434"/>
      <c r="BC35" s="434"/>
      <c r="BD35" s="434"/>
      <c r="BE35" s="434"/>
      <c r="BF35" s="434"/>
      <c r="BG35" s="434"/>
      <c r="BH35" s="434"/>
      <c r="BI35" s="434"/>
      <c r="BJ35" s="434"/>
      <c r="BK35" s="434"/>
      <c r="BL35" s="434"/>
      <c r="BM35" s="434"/>
      <c r="BN35" s="434"/>
      <c r="BO35" s="434"/>
      <c r="BP35" s="434"/>
    </row>
    <row r="36" spans="2:98" ht="18.75" customHeight="1">
      <c r="B36" s="414" t="s">
        <v>159</v>
      </c>
      <c r="C36" s="414"/>
      <c r="D36" s="414"/>
      <c r="E36" s="414"/>
      <c r="F36" s="414"/>
      <c r="G36" s="414"/>
      <c r="H36" s="414"/>
      <c r="I36" s="414"/>
      <c r="J36" s="414"/>
      <c r="K36" s="414"/>
      <c r="L36" s="414"/>
      <c r="M36" s="414"/>
      <c r="N36" s="117"/>
      <c r="O36" s="117"/>
      <c r="P36" s="117"/>
      <c r="Q36" s="117"/>
      <c r="R36" s="117"/>
      <c r="S36" s="117"/>
      <c r="T36" s="117"/>
      <c r="U36" s="117"/>
      <c r="V36" s="117"/>
      <c r="W36" s="117"/>
      <c r="X36" s="117"/>
      <c r="Y36" s="117"/>
      <c r="Z36" s="117"/>
      <c r="AA36" s="388" t="s">
        <v>128</v>
      </c>
      <c r="AB36" s="389"/>
      <c r="AC36" s="389"/>
      <c r="AD36" s="389"/>
      <c r="AE36" s="389"/>
      <c r="AF36" s="389"/>
      <c r="AG36" s="389"/>
      <c r="AH36" s="389"/>
      <c r="AI36" s="389"/>
      <c r="AJ36" s="389"/>
      <c r="AK36" s="389"/>
      <c r="AL36" s="389"/>
      <c r="AM36" s="389"/>
      <c r="AN36" s="389"/>
      <c r="AO36" s="390"/>
      <c r="AP36" s="388" t="s">
        <v>129</v>
      </c>
      <c r="AQ36" s="389"/>
      <c r="AR36" s="389"/>
      <c r="AS36" s="389"/>
      <c r="AT36" s="389"/>
      <c r="AU36" s="390"/>
      <c r="AV36" s="388" t="s">
        <v>130</v>
      </c>
      <c r="AW36" s="389"/>
      <c r="AX36" s="389"/>
      <c r="AY36" s="389"/>
      <c r="AZ36" s="389"/>
      <c r="BA36" s="390"/>
      <c r="BH36" s="388" t="s">
        <v>160</v>
      </c>
      <c r="BI36" s="389"/>
      <c r="BJ36" s="389"/>
      <c r="BK36" s="389"/>
      <c r="BL36" s="389"/>
      <c r="BM36" s="390"/>
      <c r="CT36" s="85"/>
    </row>
    <row r="37" spans="2:98" ht="16.5">
      <c r="B37" s="388" t="s">
        <v>132</v>
      </c>
      <c r="C37" s="390"/>
      <c r="D37" s="388" t="s">
        <v>161</v>
      </c>
      <c r="E37" s="389"/>
      <c r="F37" s="389"/>
      <c r="G37" s="389"/>
      <c r="H37" s="389"/>
      <c r="I37" s="389"/>
      <c r="J37" s="389"/>
      <c r="K37" s="389"/>
      <c r="L37" s="389"/>
      <c r="M37" s="390"/>
      <c r="N37" s="388" t="s">
        <v>162</v>
      </c>
      <c r="O37" s="389"/>
      <c r="P37" s="389"/>
      <c r="Q37" s="389"/>
      <c r="R37" s="390"/>
      <c r="S37" s="388" t="s">
        <v>163</v>
      </c>
      <c r="T37" s="389"/>
      <c r="U37" s="389"/>
      <c r="V37" s="390"/>
      <c r="W37" s="388" t="s">
        <v>135</v>
      </c>
      <c r="X37" s="390"/>
      <c r="Y37" s="388" t="s">
        <v>136</v>
      </c>
      <c r="Z37" s="390"/>
      <c r="AA37" s="388" t="s">
        <v>137</v>
      </c>
      <c r="AB37" s="389"/>
      <c r="AC37" s="390"/>
      <c r="AD37" s="388" t="s">
        <v>8</v>
      </c>
      <c r="AE37" s="389"/>
      <c r="AF37" s="389"/>
      <c r="AG37" s="389"/>
      <c r="AH37" s="389"/>
      <c r="AI37" s="389"/>
      <c r="AJ37" s="389"/>
      <c r="AK37" s="389"/>
      <c r="AL37" s="389"/>
      <c r="AM37" s="389"/>
      <c r="AN37" s="389"/>
      <c r="AO37" s="390"/>
      <c r="AP37" s="388" t="s">
        <v>137</v>
      </c>
      <c r="AQ37" s="389"/>
      <c r="AR37" s="390"/>
      <c r="AS37" s="388" t="s">
        <v>8</v>
      </c>
      <c r="AT37" s="389"/>
      <c r="AU37" s="390"/>
      <c r="AV37" s="388" t="s">
        <v>137</v>
      </c>
      <c r="AW37" s="389"/>
      <c r="AX37" s="390"/>
      <c r="AY37" s="388" t="s">
        <v>8</v>
      </c>
      <c r="AZ37" s="389"/>
      <c r="BA37" s="390"/>
      <c r="BB37" s="388" t="s">
        <v>164</v>
      </c>
      <c r="BC37" s="389"/>
      <c r="BD37" s="390"/>
      <c r="BE37" s="388" t="s">
        <v>5</v>
      </c>
      <c r="BF37" s="389"/>
      <c r="BG37" s="390"/>
      <c r="BH37" s="388" t="s">
        <v>137</v>
      </c>
      <c r="BI37" s="389"/>
      <c r="BJ37" s="390"/>
      <c r="BK37" s="388" t="s">
        <v>8</v>
      </c>
      <c r="BL37" s="389"/>
      <c r="BM37" s="390"/>
      <c r="BN37" s="388" t="s">
        <v>165</v>
      </c>
      <c r="BO37" s="389"/>
      <c r="BP37" s="389"/>
      <c r="BQ37" s="389"/>
      <c r="BR37" s="389"/>
      <c r="BS37" s="389"/>
      <c r="BT37" s="389"/>
      <c r="BU37" s="390"/>
      <c r="BV37" s="388" t="s">
        <v>166</v>
      </c>
      <c r="BW37" s="389"/>
      <c r="BX37" s="389"/>
      <c r="BY37" s="389"/>
      <c r="BZ37" s="389"/>
      <c r="CA37" s="389"/>
      <c r="CB37" s="389"/>
      <c r="CC37" s="389"/>
      <c r="CD37" s="389"/>
      <c r="CE37" s="390"/>
      <c r="CF37" s="388" t="s">
        <v>167</v>
      </c>
      <c r="CG37" s="389"/>
      <c r="CH37" s="389"/>
      <c r="CI37" s="389"/>
      <c r="CJ37" s="389"/>
      <c r="CK37" s="389"/>
      <c r="CL37" s="389"/>
      <c r="CM37" s="389"/>
      <c r="CN37" s="389"/>
      <c r="CO37" s="390"/>
      <c r="CP37" s="126"/>
      <c r="CQ37" s="9"/>
      <c r="CR37" s="9"/>
    </row>
    <row r="38" spans="2:98" ht="16.5">
      <c r="B38" s="427" t="s">
        <v>140</v>
      </c>
      <c r="C38" s="428"/>
      <c r="D38" s="394" t="s">
        <v>168</v>
      </c>
      <c r="E38" s="392"/>
      <c r="F38" s="392"/>
      <c r="G38" s="392"/>
      <c r="H38" s="392"/>
      <c r="I38" s="392"/>
      <c r="J38" s="392"/>
      <c r="K38" s="392"/>
      <c r="L38" s="392"/>
      <c r="M38" s="393"/>
      <c r="N38" s="405" t="s">
        <v>169</v>
      </c>
      <c r="O38" s="406"/>
      <c r="P38" s="406"/>
      <c r="Q38" s="406"/>
      <c r="R38" s="407"/>
      <c r="S38" s="405" t="s">
        <v>170</v>
      </c>
      <c r="T38" s="406"/>
      <c r="U38" s="406"/>
      <c r="V38" s="407"/>
      <c r="W38" s="429">
        <v>200</v>
      </c>
      <c r="X38" s="430"/>
      <c r="Y38" s="405" t="s">
        <v>150</v>
      </c>
      <c r="Z38" s="407"/>
      <c r="AA38" s="400">
        <v>20</v>
      </c>
      <c r="AB38" s="401"/>
      <c r="AC38" s="402"/>
      <c r="AD38" s="431">
        <f>AA38*W38</f>
        <v>4000</v>
      </c>
      <c r="AE38" s="432"/>
      <c r="AF38" s="432"/>
      <c r="AG38" s="432"/>
      <c r="AH38" s="432"/>
      <c r="AI38" s="432"/>
      <c r="AJ38" s="432"/>
      <c r="AK38" s="432"/>
      <c r="AL38" s="432"/>
      <c r="AM38" s="432"/>
      <c r="AN38" s="432"/>
      <c r="AO38" s="433"/>
      <c r="AP38" s="431">
        <f>AA38*10/100</f>
        <v>2</v>
      </c>
      <c r="AQ38" s="432"/>
      <c r="AR38" s="433"/>
      <c r="AS38" s="431">
        <f>AD38*10/100</f>
        <v>400</v>
      </c>
      <c r="AT38" s="432"/>
      <c r="AU38" s="433"/>
      <c r="AV38" s="431">
        <f>AA38+AP38</f>
        <v>22</v>
      </c>
      <c r="AW38" s="432"/>
      <c r="AX38" s="433"/>
      <c r="AY38" s="431">
        <f>AD38+AS38</f>
        <v>4400</v>
      </c>
      <c r="AZ38" s="432"/>
      <c r="BA38" s="433"/>
      <c r="BB38" s="420">
        <v>45901</v>
      </c>
      <c r="BC38" s="421"/>
      <c r="BD38" s="422"/>
      <c r="BE38" s="423">
        <f>IF(BB38="","",BB38)</f>
        <v>45901</v>
      </c>
      <c r="BF38" s="424"/>
      <c r="BG38" s="425"/>
      <c r="BH38" s="435">
        <f>IF($J$11="税込",AV38,AA38)</f>
        <v>20</v>
      </c>
      <c r="BI38" s="436"/>
      <c r="BJ38" s="437"/>
      <c r="BK38" s="435">
        <f>IF($J$11="税込",AY38,AD38)</f>
        <v>4000</v>
      </c>
      <c r="BL38" s="436"/>
      <c r="BM38" s="437"/>
      <c r="BN38" s="405" t="s">
        <v>171</v>
      </c>
      <c r="BO38" s="406"/>
      <c r="BP38" s="406"/>
      <c r="BQ38" s="406"/>
      <c r="BR38" s="406"/>
      <c r="BS38" s="406"/>
      <c r="BT38" s="406"/>
      <c r="BU38" s="407"/>
      <c r="BV38" s="405" t="s">
        <v>172</v>
      </c>
      <c r="BW38" s="406"/>
      <c r="BX38" s="406"/>
      <c r="BY38" s="406"/>
      <c r="BZ38" s="406"/>
      <c r="CA38" s="406"/>
      <c r="CB38" s="406"/>
      <c r="CC38" s="406"/>
      <c r="CD38" s="406"/>
      <c r="CE38" s="407"/>
      <c r="CF38" s="405" t="s">
        <v>173</v>
      </c>
      <c r="CG38" s="406"/>
      <c r="CH38" s="406"/>
      <c r="CI38" s="406"/>
      <c r="CJ38" s="406"/>
      <c r="CK38" s="406"/>
      <c r="CL38" s="406"/>
      <c r="CM38" s="406"/>
      <c r="CN38" s="406"/>
      <c r="CO38" s="407"/>
      <c r="CP38" s="127"/>
      <c r="CQ38" s="120"/>
      <c r="CR38" s="120"/>
    </row>
    <row r="39" spans="2:98" ht="16.5">
      <c r="B39" s="427" t="s">
        <v>146</v>
      </c>
      <c r="C39" s="428"/>
      <c r="D39" s="394" t="s">
        <v>174</v>
      </c>
      <c r="E39" s="392"/>
      <c r="F39" s="392"/>
      <c r="G39" s="392"/>
      <c r="H39" s="392"/>
      <c r="I39" s="392"/>
      <c r="J39" s="392"/>
      <c r="K39" s="392"/>
      <c r="L39" s="392"/>
      <c r="M39" s="393"/>
      <c r="N39" s="405" t="s">
        <v>175</v>
      </c>
      <c r="O39" s="406"/>
      <c r="P39" s="406"/>
      <c r="Q39" s="406"/>
      <c r="R39" s="407"/>
      <c r="S39" s="405" t="s">
        <v>170</v>
      </c>
      <c r="T39" s="406"/>
      <c r="U39" s="406"/>
      <c r="V39" s="407"/>
      <c r="W39" s="429">
        <v>150</v>
      </c>
      <c r="X39" s="430"/>
      <c r="Y39" s="405" t="s">
        <v>150</v>
      </c>
      <c r="Z39" s="407"/>
      <c r="AA39" s="400">
        <v>16</v>
      </c>
      <c r="AB39" s="401"/>
      <c r="AC39" s="402"/>
      <c r="AD39" s="431">
        <f>AA39*W39</f>
        <v>2400</v>
      </c>
      <c r="AE39" s="432"/>
      <c r="AF39" s="432"/>
      <c r="AG39" s="432"/>
      <c r="AH39" s="432"/>
      <c r="AI39" s="432"/>
      <c r="AJ39" s="432"/>
      <c r="AK39" s="432"/>
      <c r="AL39" s="432"/>
      <c r="AM39" s="432"/>
      <c r="AN39" s="432"/>
      <c r="AO39" s="433"/>
      <c r="AP39" s="431">
        <f>AA39*10/100</f>
        <v>1.6</v>
      </c>
      <c r="AQ39" s="432"/>
      <c r="AR39" s="433"/>
      <c r="AS39" s="431">
        <f>AD39*10/100</f>
        <v>240</v>
      </c>
      <c r="AT39" s="432"/>
      <c r="AU39" s="433"/>
      <c r="AV39" s="431">
        <f>AA39+AP39</f>
        <v>17.600000000000001</v>
      </c>
      <c r="AW39" s="432"/>
      <c r="AX39" s="433"/>
      <c r="AY39" s="431">
        <f>AD39+AS39</f>
        <v>2640</v>
      </c>
      <c r="AZ39" s="432"/>
      <c r="BA39" s="433"/>
      <c r="BB39" s="420">
        <v>45915</v>
      </c>
      <c r="BC39" s="421"/>
      <c r="BD39" s="422"/>
      <c r="BE39" s="423">
        <f>IF(BB39="","",BB39)</f>
        <v>45915</v>
      </c>
      <c r="BF39" s="424"/>
      <c r="BG39" s="425"/>
      <c r="BH39" s="435">
        <f t="shared" ref="BH39:BH42" si="10">IF($J$11="税込",AV39,AA39)</f>
        <v>16</v>
      </c>
      <c r="BI39" s="436"/>
      <c r="BJ39" s="437"/>
      <c r="BK39" s="435">
        <f t="shared" ref="BK39:BK42" si="11">IF($J$11="税込",AY39,AD39)</f>
        <v>2400</v>
      </c>
      <c r="BL39" s="436"/>
      <c r="BM39" s="437"/>
      <c r="BN39" s="405" t="s">
        <v>171</v>
      </c>
      <c r="BO39" s="406"/>
      <c r="BP39" s="406"/>
      <c r="BQ39" s="406"/>
      <c r="BR39" s="406"/>
      <c r="BS39" s="406"/>
      <c r="BT39" s="406"/>
      <c r="BU39" s="407"/>
      <c r="BV39" s="405" t="s">
        <v>172</v>
      </c>
      <c r="BW39" s="406"/>
      <c r="BX39" s="406"/>
      <c r="BY39" s="406"/>
      <c r="BZ39" s="406"/>
      <c r="CA39" s="406"/>
      <c r="CB39" s="406"/>
      <c r="CC39" s="406"/>
      <c r="CD39" s="406"/>
      <c r="CE39" s="407"/>
      <c r="CF39" s="405" t="s">
        <v>176</v>
      </c>
      <c r="CG39" s="406"/>
      <c r="CH39" s="406"/>
      <c r="CI39" s="406"/>
      <c r="CJ39" s="406"/>
      <c r="CK39" s="406"/>
      <c r="CL39" s="406"/>
      <c r="CM39" s="406"/>
      <c r="CN39" s="406"/>
      <c r="CO39" s="407"/>
      <c r="CP39" s="127"/>
      <c r="CQ39" s="120"/>
      <c r="CR39" s="120"/>
    </row>
    <row r="40" spans="2:98" ht="16.5" hidden="1">
      <c r="B40" s="427" t="s">
        <v>152</v>
      </c>
      <c r="C40" s="428"/>
      <c r="D40" s="394"/>
      <c r="E40" s="392"/>
      <c r="F40" s="392"/>
      <c r="G40" s="392"/>
      <c r="H40" s="392"/>
      <c r="I40" s="392"/>
      <c r="J40" s="392"/>
      <c r="K40" s="392"/>
      <c r="L40" s="392"/>
      <c r="M40" s="393"/>
      <c r="N40" s="405"/>
      <c r="O40" s="406"/>
      <c r="P40" s="406"/>
      <c r="Q40" s="406"/>
      <c r="R40" s="407"/>
      <c r="S40" s="405"/>
      <c r="T40" s="406"/>
      <c r="U40" s="406"/>
      <c r="V40" s="407"/>
      <c r="W40" s="429"/>
      <c r="X40" s="430"/>
      <c r="Y40" s="405"/>
      <c r="Z40" s="407"/>
      <c r="AA40" s="400"/>
      <c r="AB40" s="401"/>
      <c r="AC40" s="402"/>
      <c r="AD40" s="431">
        <f>AA40*W40</f>
        <v>0</v>
      </c>
      <c r="AE40" s="432"/>
      <c r="AF40" s="432"/>
      <c r="AG40" s="432"/>
      <c r="AH40" s="432"/>
      <c r="AI40" s="432"/>
      <c r="AJ40" s="432"/>
      <c r="AK40" s="432"/>
      <c r="AL40" s="432"/>
      <c r="AM40" s="432"/>
      <c r="AN40" s="432"/>
      <c r="AO40" s="433"/>
      <c r="AP40" s="431">
        <f>AA40*10/100</f>
        <v>0</v>
      </c>
      <c r="AQ40" s="432"/>
      <c r="AR40" s="433"/>
      <c r="AS40" s="431">
        <f>AD40*10/100</f>
        <v>0</v>
      </c>
      <c r="AT40" s="432"/>
      <c r="AU40" s="433"/>
      <c r="AV40" s="431">
        <f>AA40+AP40</f>
        <v>0</v>
      </c>
      <c r="AW40" s="432"/>
      <c r="AX40" s="433"/>
      <c r="AY40" s="431">
        <f>AD40+AS40</f>
        <v>0</v>
      </c>
      <c r="AZ40" s="432"/>
      <c r="BA40" s="433"/>
      <c r="BB40" s="420"/>
      <c r="BC40" s="421"/>
      <c r="BD40" s="422"/>
      <c r="BE40" s="423" t="str">
        <f>IF(BB40="","",BB40)</f>
        <v/>
      </c>
      <c r="BF40" s="424"/>
      <c r="BG40" s="425"/>
      <c r="BH40" s="435">
        <f t="shared" si="10"/>
        <v>0</v>
      </c>
      <c r="BI40" s="436"/>
      <c r="BJ40" s="437"/>
      <c r="BK40" s="435">
        <f t="shared" si="11"/>
        <v>0</v>
      </c>
      <c r="BL40" s="436"/>
      <c r="BM40" s="437"/>
      <c r="BN40" s="405"/>
      <c r="BO40" s="406"/>
      <c r="BP40" s="406"/>
      <c r="BQ40" s="406"/>
      <c r="BR40" s="406"/>
      <c r="BS40" s="406"/>
      <c r="BT40" s="406"/>
      <c r="BU40" s="407"/>
      <c r="BV40" s="405"/>
      <c r="BW40" s="406"/>
      <c r="BX40" s="406"/>
      <c r="BY40" s="406"/>
      <c r="BZ40" s="406"/>
      <c r="CA40" s="406"/>
      <c r="CB40" s="406"/>
      <c r="CC40" s="406"/>
      <c r="CD40" s="406"/>
      <c r="CE40" s="407"/>
      <c r="CF40" s="405"/>
      <c r="CG40" s="406"/>
      <c r="CH40" s="406"/>
      <c r="CI40" s="406"/>
      <c r="CJ40" s="406"/>
      <c r="CK40" s="406"/>
      <c r="CL40" s="406"/>
      <c r="CM40" s="406"/>
      <c r="CN40" s="406"/>
      <c r="CO40" s="407"/>
      <c r="CP40" s="127"/>
      <c r="CQ40" s="120"/>
      <c r="CR40" s="120"/>
    </row>
    <row r="41" spans="2:98" ht="16.5" hidden="1">
      <c r="B41" s="427" t="s">
        <v>156</v>
      </c>
      <c r="C41" s="428"/>
      <c r="D41" s="394"/>
      <c r="E41" s="392"/>
      <c r="F41" s="392"/>
      <c r="G41" s="392"/>
      <c r="H41" s="392"/>
      <c r="I41" s="392"/>
      <c r="J41" s="392"/>
      <c r="K41" s="392"/>
      <c r="L41" s="392"/>
      <c r="M41" s="393"/>
      <c r="N41" s="405"/>
      <c r="O41" s="406"/>
      <c r="P41" s="406"/>
      <c r="Q41" s="406"/>
      <c r="R41" s="407"/>
      <c r="S41" s="405"/>
      <c r="T41" s="406"/>
      <c r="U41" s="406"/>
      <c r="V41" s="407"/>
      <c r="W41" s="429"/>
      <c r="X41" s="430"/>
      <c r="Y41" s="405"/>
      <c r="Z41" s="407"/>
      <c r="AA41" s="400"/>
      <c r="AB41" s="401"/>
      <c r="AC41" s="402"/>
      <c r="AD41" s="431">
        <f>AA41*W41</f>
        <v>0</v>
      </c>
      <c r="AE41" s="432"/>
      <c r="AF41" s="432"/>
      <c r="AG41" s="432"/>
      <c r="AH41" s="432"/>
      <c r="AI41" s="432"/>
      <c r="AJ41" s="432"/>
      <c r="AK41" s="432"/>
      <c r="AL41" s="432"/>
      <c r="AM41" s="432"/>
      <c r="AN41" s="432"/>
      <c r="AO41" s="433"/>
      <c r="AP41" s="431">
        <f>AA41*10/100</f>
        <v>0</v>
      </c>
      <c r="AQ41" s="432"/>
      <c r="AR41" s="433"/>
      <c r="AS41" s="431">
        <f>AD41*10/100</f>
        <v>0</v>
      </c>
      <c r="AT41" s="432"/>
      <c r="AU41" s="433"/>
      <c r="AV41" s="431">
        <f>AA41+AP41</f>
        <v>0</v>
      </c>
      <c r="AW41" s="432"/>
      <c r="AX41" s="433"/>
      <c r="AY41" s="431">
        <f>AD41+AS41</f>
        <v>0</v>
      </c>
      <c r="AZ41" s="432"/>
      <c r="BA41" s="433"/>
      <c r="BB41" s="420"/>
      <c r="BC41" s="421"/>
      <c r="BD41" s="422"/>
      <c r="BE41" s="423" t="str">
        <f>IF(BB41="","",BB41)</f>
        <v/>
      </c>
      <c r="BF41" s="424"/>
      <c r="BG41" s="425"/>
      <c r="BH41" s="435">
        <f t="shared" si="10"/>
        <v>0</v>
      </c>
      <c r="BI41" s="436"/>
      <c r="BJ41" s="437"/>
      <c r="BK41" s="435">
        <f t="shared" si="11"/>
        <v>0</v>
      </c>
      <c r="BL41" s="436"/>
      <c r="BM41" s="437"/>
      <c r="BN41" s="405"/>
      <c r="BO41" s="406"/>
      <c r="BP41" s="406"/>
      <c r="BQ41" s="406"/>
      <c r="BR41" s="406"/>
      <c r="BS41" s="406"/>
      <c r="BT41" s="406"/>
      <c r="BU41" s="407"/>
      <c r="BV41" s="405"/>
      <c r="BW41" s="406"/>
      <c r="BX41" s="406"/>
      <c r="BY41" s="406"/>
      <c r="BZ41" s="406"/>
      <c r="CA41" s="406"/>
      <c r="CB41" s="406"/>
      <c r="CC41" s="406"/>
      <c r="CD41" s="406"/>
      <c r="CE41" s="407"/>
      <c r="CF41" s="405"/>
      <c r="CG41" s="406"/>
      <c r="CH41" s="406"/>
      <c r="CI41" s="406"/>
      <c r="CJ41" s="406"/>
      <c r="CK41" s="406"/>
      <c r="CL41" s="406"/>
      <c r="CM41" s="406"/>
      <c r="CN41" s="406"/>
      <c r="CO41" s="407"/>
      <c r="CP41" s="127"/>
      <c r="CQ41" s="120"/>
      <c r="CR41" s="120"/>
    </row>
    <row r="42" spans="2:98" ht="16.5" hidden="1">
      <c r="B42" s="427" t="s">
        <v>157</v>
      </c>
      <c r="C42" s="428"/>
      <c r="D42" s="394"/>
      <c r="E42" s="392"/>
      <c r="F42" s="392"/>
      <c r="G42" s="392"/>
      <c r="H42" s="392"/>
      <c r="I42" s="392"/>
      <c r="J42" s="392"/>
      <c r="K42" s="392"/>
      <c r="L42" s="392"/>
      <c r="M42" s="393"/>
      <c r="N42" s="405"/>
      <c r="O42" s="406"/>
      <c r="P42" s="406"/>
      <c r="Q42" s="406"/>
      <c r="R42" s="407"/>
      <c r="S42" s="405"/>
      <c r="T42" s="406"/>
      <c r="U42" s="406"/>
      <c r="V42" s="407"/>
      <c r="W42" s="429"/>
      <c r="X42" s="430"/>
      <c r="Y42" s="405"/>
      <c r="Z42" s="407"/>
      <c r="AA42" s="400"/>
      <c r="AB42" s="401"/>
      <c r="AC42" s="402"/>
      <c r="AD42" s="431">
        <f>AA42*W42</f>
        <v>0</v>
      </c>
      <c r="AE42" s="432"/>
      <c r="AF42" s="432"/>
      <c r="AG42" s="432"/>
      <c r="AH42" s="432"/>
      <c r="AI42" s="432"/>
      <c r="AJ42" s="432"/>
      <c r="AK42" s="432"/>
      <c r="AL42" s="432"/>
      <c r="AM42" s="432"/>
      <c r="AN42" s="432"/>
      <c r="AO42" s="433"/>
      <c r="AP42" s="431">
        <f>AA42*10/100</f>
        <v>0</v>
      </c>
      <c r="AQ42" s="432"/>
      <c r="AR42" s="433"/>
      <c r="AS42" s="431">
        <f>AD42*10/100</f>
        <v>0</v>
      </c>
      <c r="AT42" s="432"/>
      <c r="AU42" s="433"/>
      <c r="AV42" s="431">
        <f>AA42+AP42</f>
        <v>0</v>
      </c>
      <c r="AW42" s="432"/>
      <c r="AX42" s="433"/>
      <c r="AY42" s="431">
        <f>AD42+AS42</f>
        <v>0</v>
      </c>
      <c r="AZ42" s="432"/>
      <c r="BA42" s="433"/>
      <c r="BB42" s="420"/>
      <c r="BC42" s="421"/>
      <c r="BD42" s="422"/>
      <c r="BE42" s="423" t="str">
        <f>IF(BB42="","",BB42)</f>
        <v/>
      </c>
      <c r="BF42" s="424"/>
      <c r="BG42" s="425"/>
      <c r="BH42" s="435">
        <f t="shared" si="10"/>
        <v>0</v>
      </c>
      <c r="BI42" s="436"/>
      <c r="BJ42" s="437"/>
      <c r="BK42" s="435">
        <f t="shared" si="11"/>
        <v>0</v>
      </c>
      <c r="BL42" s="436"/>
      <c r="BM42" s="437"/>
      <c r="BN42" s="405"/>
      <c r="BO42" s="406"/>
      <c r="BP42" s="406"/>
      <c r="BQ42" s="406"/>
      <c r="BR42" s="406"/>
      <c r="BS42" s="406"/>
      <c r="BT42" s="406"/>
      <c r="BU42" s="407"/>
      <c r="BV42" s="405"/>
      <c r="BW42" s="406"/>
      <c r="BX42" s="406"/>
      <c r="BY42" s="406"/>
      <c r="BZ42" s="406"/>
      <c r="CA42" s="406"/>
      <c r="CB42" s="406"/>
      <c r="CC42" s="406"/>
      <c r="CD42" s="406"/>
      <c r="CE42" s="407"/>
      <c r="CF42" s="405"/>
      <c r="CG42" s="406"/>
      <c r="CH42" s="406"/>
      <c r="CI42" s="406"/>
      <c r="CJ42" s="406"/>
      <c r="CK42" s="406"/>
      <c r="CL42" s="406"/>
      <c r="CM42" s="406"/>
      <c r="CN42" s="406"/>
      <c r="CO42" s="407"/>
      <c r="CP42" s="127"/>
      <c r="CQ42" s="120"/>
      <c r="CR42" s="120"/>
    </row>
    <row r="43" spans="2:98" ht="16.5">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c r="BK43" s="9"/>
    </row>
    <row r="44" spans="2:98" ht="16.5">
      <c r="B44" s="414" t="s">
        <v>177</v>
      </c>
      <c r="C44" s="414"/>
      <c r="D44" s="414"/>
      <c r="E44" s="414"/>
      <c r="F44" s="414"/>
      <c r="G44" s="414"/>
      <c r="H44" s="414"/>
      <c r="I44" s="414"/>
      <c r="J44" s="414"/>
      <c r="K44" s="414"/>
      <c r="L44" s="414"/>
      <c r="M44" s="414"/>
      <c r="N44" s="117"/>
      <c r="O44" s="117"/>
      <c r="P44" s="117"/>
      <c r="Q44" s="117"/>
      <c r="R44" s="117"/>
      <c r="S44" s="117"/>
      <c r="T44" s="117"/>
      <c r="U44" s="117"/>
      <c r="V44" s="117"/>
      <c r="W44" s="117"/>
      <c r="X44" s="117"/>
      <c r="Y44" s="117"/>
      <c r="Z44" s="118"/>
      <c r="AA44" s="388" t="s">
        <v>128</v>
      </c>
      <c r="AB44" s="389"/>
      <c r="AC44" s="389"/>
      <c r="AD44" s="389"/>
      <c r="AE44" s="389"/>
      <c r="AF44" s="389"/>
      <c r="AG44" s="389"/>
      <c r="AH44" s="389"/>
      <c r="AI44" s="389"/>
      <c r="AJ44" s="389"/>
      <c r="AK44" s="389"/>
      <c r="AL44" s="389"/>
      <c r="AM44" s="389"/>
      <c r="AN44" s="389"/>
      <c r="AO44" s="390"/>
      <c r="AP44" s="388" t="s">
        <v>129</v>
      </c>
      <c r="AQ44" s="389"/>
      <c r="AR44" s="389"/>
      <c r="AS44" s="389"/>
      <c r="AT44" s="389"/>
      <c r="AU44" s="390"/>
      <c r="AV44" s="388" t="s">
        <v>130</v>
      </c>
      <c r="AW44" s="389"/>
      <c r="AX44" s="389"/>
      <c r="AY44" s="389"/>
      <c r="AZ44" s="389"/>
      <c r="BA44" s="390"/>
      <c r="BH44" s="383" t="s">
        <v>160</v>
      </c>
      <c r="BI44" s="383"/>
      <c r="BJ44" s="383"/>
      <c r="BK44" s="383"/>
      <c r="BL44" s="383"/>
      <c r="BM44" s="383"/>
      <c r="CT44" s="85"/>
    </row>
    <row r="45" spans="2:98" ht="16.5">
      <c r="B45" s="388" t="s">
        <v>132</v>
      </c>
      <c r="C45" s="390"/>
      <c r="D45" s="388" t="s">
        <v>178</v>
      </c>
      <c r="E45" s="389"/>
      <c r="F45" s="389"/>
      <c r="G45" s="389"/>
      <c r="H45" s="389"/>
      <c r="I45" s="389"/>
      <c r="J45" s="389"/>
      <c r="K45" s="389"/>
      <c r="L45" s="389"/>
      <c r="M45" s="390"/>
      <c r="N45" s="388" t="s">
        <v>16</v>
      </c>
      <c r="O45" s="389"/>
      <c r="P45" s="389"/>
      <c r="Q45" s="389"/>
      <c r="R45" s="390"/>
      <c r="S45" s="383" t="s">
        <v>179</v>
      </c>
      <c r="T45" s="383"/>
      <c r="U45" s="383"/>
      <c r="V45" s="383"/>
      <c r="W45" s="388" t="s">
        <v>135</v>
      </c>
      <c r="X45" s="390"/>
      <c r="Y45" s="388" t="s">
        <v>136</v>
      </c>
      <c r="Z45" s="390"/>
      <c r="AA45" s="388" t="s">
        <v>137</v>
      </c>
      <c r="AB45" s="389"/>
      <c r="AC45" s="390"/>
      <c r="AD45" s="388" t="s">
        <v>8</v>
      </c>
      <c r="AE45" s="389"/>
      <c r="AF45" s="389"/>
      <c r="AG45" s="389"/>
      <c r="AH45" s="389"/>
      <c r="AI45" s="389"/>
      <c r="AJ45" s="389"/>
      <c r="AK45" s="389"/>
      <c r="AL45" s="389"/>
      <c r="AM45" s="389"/>
      <c r="AN45" s="389"/>
      <c r="AO45" s="390"/>
      <c r="AP45" s="388" t="s">
        <v>137</v>
      </c>
      <c r="AQ45" s="389"/>
      <c r="AR45" s="390"/>
      <c r="AS45" s="388" t="s">
        <v>8</v>
      </c>
      <c r="AT45" s="389"/>
      <c r="AU45" s="390"/>
      <c r="AV45" s="388" t="s">
        <v>137</v>
      </c>
      <c r="AW45" s="389"/>
      <c r="AX45" s="390"/>
      <c r="AY45" s="388" t="s">
        <v>8</v>
      </c>
      <c r="AZ45" s="389"/>
      <c r="BA45" s="390"/>
      <c r="BB45" s="388" t="s">
        <v>180</v>
      </c>
      <c r="BC45" s="389"/>
      <c r="BD45" s="390"/>
      <c r="BE45" s="388" t="s">
        <v>5</v>
      </c>
      <c r="BF45" s="389"/>
      <c r="BG45" s="390"/>
      <c r="BH45" s="383" t="s">
        <v>137</v>
      </c>
      <c r="BI45" s="383"/>
      <c r="BJ45" s="383"/>
      <c r="BK45" s="383" t="s">
        <v>8</v>
      </c>
      <c r="BL45" s="383"/>
      <c r="BM45" s="383"/>
      <c r="BN45" s="439" t="s">
        <v>42</v>
      </c>
      <c r="BO45" s="418"/>
      <c r="BP45" s="418"/>
      <c r="BQ45" s="418"/>
      <c r="BR45" s="418"/>
      <c r="BS45" s="418"/>
      <c r="BT45" s="418"/>
      <c r="BU45" s="418"/>
      <c r="BV45" s="418"/>
      <c r="BW45" s="418"/>
      <c r="BX45" s="418"/>
      <c r="BY45" s="418"/>
      <c r="BZ45" s="418"/>
      <c r="CA45" s="418"/>
      <c r="CB45" s="418"/>
      <c r="CC45" s="418"/>
      <c r="CD45" s="418"/>
      <c r="CE45" s="418"/>
      <c r="CF45" s="418"/>
      <c r="CG45" s="418"/>
      <c r="CH45" s="418"/>
      <c r="CI45" s="418"/>
      <c r="CJ45" s="418"/>
      <c r="CK45" s="418"/>
      <c r="CL45" s="418"/>
      <c r="CM45" s="418"/>
      <c r="CN45" s="418"/>
      <c r="CO45" s="419"/>
      <c r="CP45" s="129"/>
      <c r="CQ45" s="83"/>
      <c r="CR45" s="9"/>
    </row>
    <row r="46" spans="2:98" ht="16.5" customHeight="1">
      <c r="B46" s="427" t="s">
        <v>140</v>
      </c>
      <c r="C46" s="428"/>
      <c r="D46" s="394" t="s">
        <v>181</v>
      </c>
      <c r="E46" s="392"/>
      <c r="F46" s="392"/>
      <c r="G46" s="392"/>
      <c r="H46" s="392"/>
      <c r="I46" s="392"/>
      <c r="J46" s="392"/>
      <c r="K46" s="392"/>
      <c r="L46" s="392"/>
      <c r="M46" s="393"/>
      <c r="N46" s="405" t="s">
        <v>182</v>
      </c>
      <c r="O46" s="406"/>
      <c r="P46" s="406"/>
      <c r="Q46" s="406"/>
      <c r="R46" s="407"/>
      <c r="S46" s="438" t="s">
        <v>183</v>
      </c>
      <c r="T46" s="438"/>
      <c r="U46" s="438"/>
      <c r="V46" s="438"/>
      <c r="W46" s="405">
        <v>3</v>
      </c>
      <c r="X46" s="407"/>
      <c r="Y46" s="405" t="s">
        <v>184</v>
      </c>
      <c r="Z46" s="407"/>
      <c r="AA46" s="400">
        <v>1200</v>
      </c>
      <c r="AB46" s="401"/>
      <c r="AC46" s="402"/>
      <c r="AD46" s="431">
        <f t="shared" ref="AD46:AD75" si="12">AA46*W46</f>
        <v>3600</v>
      </c>
      <c r="AE46" s="432"/>
      <c r="AF46" s="432"/>
      <c r="AG46" s="432"/>
      <c r="AH46" s="432"/>
      <c r="AI46" s="432"/>
      <c r="AJ46" s="432"/>
      <c r="AK46" s="432"/>
      <c r="AL46" s="432"/>
      <c r="AM46" s="432"/>
      <c r="AN46" s="432"/>
      <c r="AO46" s="433"/>
      <c r="AP46" s="431">
        <f t="shared" ref="AP46:AP75" si="13">AA46*10/100</f>
        <v>120</v>
      </c>
      <c r="AQ46" s="432"/>
      <c r="AR46" s="433"/>
      <c r="AS46" s="431">
        <f t="shared" ref="AS46:AS75" si="14">AD46*10/100</f>
        <v>360</v>
      </c>
      <c r="AT46" s="432"/>
      <c r="AU46" s="433"/>
      <c r="AV46" s="431">
        <f t="shared" ref="AV46:AV75" si="15">AA46+AP46</f>
        <v>1320</v>
      </c>
      <c r="AW46" s="432"/>
      <c r="AX46" s="433"/>
      <c r="AY46" s="431">
        <f t="shared" ref="AY46:AY75" si="16">AD46+AS46</f>
        <v>3960</v>
      </c>
      <c r="AZ46" s="432"/>
      <c r="BA46" s="433"/>
      <c r="BB46" s="420">
        <v>45901</v>
      </c>
      <c r="BC46" s="421"/>
      <c r="BD46" s="422"/>
      <c r="BE46" s="423">
        <f t="shared" ref="BE46:BE75" si="17">IF(BB46="","",BB46)</f>
        <v>45901</v>
      </c>
      <c r="BF46" s="424"/>
      <c r="BG46" s="425"/>
      <c r="BH46" s="426">
        <f t="shared" ref="BH46:BH75" si="18">IF($U$11="税込み",AV46,AA46)</f>
        <v>1200</v>
      </c>
      <c r="BI46" s="426"/>
      <c r="BJ46" s="426"/>
      <c r="BK46" s="426">
        <f t="shared" ref="BK46:BK75" si="19">IF($U$11="税込み",AY46,AD46)</f>
        <v>3600</v>
      </c>
      <c r="BL46" s="426"/>
      <c r="BM46" s="426"/>
      <c r="BN46" s="394" t="s">
        <v>185</v>
      </c>
      <c r="BO46" s="392"/>
      <c r="BP46" s="392"/>
      <c r="BQ46" s="392"/>
      <c r="BR46" s="392"/>
      <c r="BS46" s="392"/>
      <c r="BT46" s="392"/>
      <c r="BU46" s="392"/>
      <c r="BV46" s="392"/>
      <c r="BW46" s="392"/>
      <c r="BX46" s="392"/>
      <c r="BY46" s="392"/>
      <c r="BZ46" s="392"/>
      <c r="CA46" s="392"/>
      <c r="CB46" s="392"/>
      <c r="CC46" s="392"/>
      <c r="CD46" s="392"/>
      <c r="CE46" s="392"/>
      <c r="CF46" s="392"/>
      <c r="CG46" s="392"/>
      <c r="CH46" s="392"/>
      <c r="CI46" s="392"/>
      <c r="CJ46" s="392"/>
      <c r="CK46" s="392"/>
      <c r="CL46" s="392"/>
      <c r="CM46" s="392"/>
      <c r="CN46" s="392"/>
      <c r="CO46" s="393"/>
      <c r="CP46" s="130"/>
      <c r="CQ46" s="131"/>
      <c r="CR46" s="132"/>
    </row>
    <row r="47" spans="2:98" ht="16.5" customHeight="1">
      <c r="B47" s="427" t="s">
        <v>146</v>
      </c>
      <c r="C47" s="428"/>
      <c r="D47" s="394" t="s">
        <v>181</v>
      </c>
      <c r="E47" s="392"/>
      <c r="F47" s="392"/>
      <c r="G47" s="392"/>
      <c r="H47" s="392"/>
      <c r="I47" s="392"/>
      <c r="J47" s="392"/>
      <c r="K47" s="392"/>
      <c r="L47" s="392"/>
      <c r="M47" s="393"/>
      <c r="N47" s="405" t="s">
        <v>186</v>
      </c>
      <c r="O47" s="406"/>
      <c r="P47" s="406"/>
      <c r="Q47" s="406"/>
      <c r="R47" s="407"/>
      <c r="S47" s="440" t="s">
        <v>187</v>
      </c>
      <c r="T47" s="441"/>
      <c r="U47" s="441"/>
      <c r="V47" s="442"/>
      <c r="W47" s="405">
        <v>5</v>
      </c>
      <c r="X47" s="407"/>
      <c r="Y47" s="405" t="s">
        <v>184</v>
      </c>
      <c r="Z47" s="407"/>
      <c r="AA47" s="400">
        <v>1100</v>
      </c>
      <c r="AB47" s="401"/>
      <c r="AC47" s="402"/>
      <c r="AD47" s="431">
        <f t="shared" si="12"/>
        <v>5500</v>
      </c>
      <c r="AE47" s="432"/>
      <c r="AF47" s="432"/>
      <c r="AG47" s="432"/>
      <c r="AH47" s="432"/>
      <c r="AI47" s="432"/>
      <c r="AJ47" s="432"/>
      <c r="AK47" s="432"/>
      <c r="AL47" s="432"/>
      <c r="AM47" s="432"/>
      <c r="AN47" s="432"/>
      <c r="AO47" s="433"/>
      <c r="AP47" s="431">
        <f t="shared" si="13"/>
        <v>110</v>
      </c>
      <c r="AQ47" s="432"/>
      <c r="AR47" s="433"/>
      <c r="AS47" s="431">
        <f t="shared" si="14"/>
        <v>550</v>
      </c>
      <c r="AT47" s="432"/>
      <c r="AU47" s="433"/>
      <c r="AV47" s="431">
        <f t="shared" si="15"/>
        <v>1210</v>
      </c>
      <c r="AW47" s="432"/>
      <c r="AX47" s="433"/>
      <c r="AY47" s="431">
        <f t="shared" si="16"/>
        <v>6050</v>
      </c>
      <c r="AZ47" s="432"/>
      <c r="BA47" s="433"/>
      <c r="BB47" s="420">
        <v>45901</v>
      </c>
      <c r="BC47" s="421"/>
      <c r="BD47" s="422"/>
      <c r="BE47" s="423">
        <f t="shared" si="17"/>
        <v>45901</v>
      </c>
      <c r="BF47" s="424"/>
      <c r="BG47" s="425"/>
      <c r="BH47" s="426">
        <f t="shared" si="18"/>
        <v>1100</v>
      </c>
      <c r="BI47" s="426"/>
      <c r="BJ47" s="426"/>
      <c r="BK47" s="426">
        <f t="shared" si="19"/>
        <v>5500</v>
      </c>
      <c r="BL47" s="426"/>
      <c r="BM47" s="426"/>
      <c r="BN47" s="394" t="s">
        <v>185</v>
      </c>
      <c r="BO47" s="392"/>
      <c r="BP47" s="392"/>
      <c r="BQ47" s="392"/>
      <c r="BR47" s="392"/>
      <c r="BS47" s="392"/>
      <c r="BT47" s="392"/>
      <c r="BU47" s="392"/>
      <c r="BV47" s="392"/>
      <c r="BW47" s="392"/>
      <c r="BX47" s="392"/>
      <c r="BY47" s="392"/>
      <c r="BZ47" s="392"/>
      <c r="CA47" s="392"/>
      <c r="CB47" s="392"/>
      <c r="CC47" s="392"/>
      <c r="CD47" s="392"/>
      <c r="CE47" s="392"/>
      <c r="CF47" s="392"/>
      <c r="CG47" s="392"/>
      <c r="CH47" s="392"/>
      <c r="CI47" s="392"/>
      <c r="CJ47" s="392"/>
      <c r="CK47" s="392"/>
      <c r="CL47" s="392"/>
      <c r="CM47" s="392"/>
      <c r="CN47" s="392"/>
      <c r="CO47" s="393"/>
      <c r="CP47" s="130"/>
      <c r="CQ47" s="131"/>
      <c r="CR47" s="132"/>
    </row>
    <row r="48" spans="2:98" ht="16.5" customHeight="1">
      <c r="B48" s="427" t="s">
        <v>152</v>
      </c>
      <c r="C48" s="428"/>
      <c r="D48" s="394" t="s">
        <v>181</v>
      </c>
      <c r="E48" s="392"/>
      <c r="F48" s="392"/>
      <c r="G48" s="392"/>
      <c r="H48" s="392"/>
      <c r="I48" s="392"/>
      <c r="J48" s="392"/>
      <c r="K48" s="392"/>
      <c r="L48" s="392"/>
      <c r="M48" s="393"/>
      <c r="N48" s="405" t="s">
        <v>188</v>
      </c>
      <c r="O48" s="406"/>
      <c r="P48" s="406"/>
      <c r="Q48" s="406"/>
      <c r="R48" s="407"/>
      <c r="S48" s="440" t="s">
        <v>189</v>
      </c>
      <c r="T48" s="441"/>
      <c r="U48" s="441"/>
      <c r="V48" s="442"/>
      <c r="W48" s="405">
        <v>1</v>
      </c>
      <c r="X48" s="407"/>
      <c r="Y48" s="405" t="s">
        <v>184</v>
      </c>
      <c r="Z48" s="407"/>
      <c r="AA48" s="400">
        <v>2200</v>
      </c>
      <c r="AB48" s="401"/>
      <c r="AC48" s="402"/>
      <c r="AD48" s="431">
        <f t="shared" si="12"/>
        <v>2200</v>
      </c>
      <c r="AE48" s="432"/>
      <c r="AF48" s="432"/>
      <c r="AG48" s="432"/>
      <c r="AH48" s="432"/>
      <c r="AI48" s="432"/>
      <c r="AJ48" s="432"/>
      <c r="AK48" s="432"/>
      <c r="AL48" s="432"/>
      <c r="AM48" s="432"/>
      <c r="AN48" s="432"/>
      <c r="AO48" s="433"/>
      <c r="AP48" s="431">
        <f t="shared" si="13"/>
        <v>220</v>
      </c>
      <c r="AQ48" s="432"/>
      <c r="AR48" s="433"/>
      <c r="AS48" s="431">
        <f t="shared" si="14"/>
        <v>220</v>
      </c>
      <c r="AT48" s="432"/>
      <c r="AU48" s="433"/>
      <c r="AV48" s="431">
        <f t="shared" si="15"/>
        <v>2420</v>
      </c>
      <c r="AW48" s="432"/>
      <c r="AX48" s="433"/>
      <c r="AY48" s="431">
        <f t="shared" si="16"/>
        <v>2420</v>
      </c>
      <c r="AZ48" s="432"/>
      <c r="BA48" s="433"/>
      <c r="BB48" s="420">
        <v>45901</v>
      </c>
      <c r="BC48" s="421"/>
      <c r="BD48" s="422"/>
      <c r="BE48" s="423">
        <f t="shared" si="17"/>
        <v>45901</v>
      </c>
      <c r="BF48" s="424"/>
      <c r="BG48" s="425"/>
      <c r="BH48" s="426">
        <f t="shared" si="18"/>
        <v>2200</v>
      </c>
      <c r="BI48" s="426"/>
      <c r="BJ48" s="426"/>
      <c r="BK48" s="426">
        <f t="shared" si="19"/>
        <v>2200</v>
      </c>
      <c r="BL48" s="426"/>
      <c r="BM48" s="426"/>
      <c r="BN48" s="394" t="s">
        <v>185</v>
      </c>
      <c r="BO48" s="392"/>
      <c r="BP48" s="392"/>
      <c r="BQ48" s="392"/>
      <c r="BR48" s="392"/>
      <c r="BS48" s="392"/>
      <c r="BT48" s="392"/>
      <c r="BU48" s="392"/>
      <c r="BV48" s="392"/>
      <c r="BW48" s="392"/>
      <c r="BX48" s="392"/>
      <c r="BY48" s="392"/>
      <c r="BZ48" s="392"/>
      <c r="CA48" s="392"/>
      <c r="CB48" s="392"/>
      <c r="CC48" s="392"/>
      <c r="CD48" s="392"/>
      <c r="CE48" s="392"/>
      <c r="CF48" s="392"/>
      <c r="CG48" s="392"/>
      <c r="CH48" s="392"/>
      <c r="CI48" s="392"/>
      <c r="CJ48" s="392"/>
      <c r="CK48" s="392"/>
      <c r="CL48" s="392"/>
      <c r="CM48" s="392"/>
      <c r="CN48" s="392"/>
      <c r="CO48" s="393"/>
      <c r="CP48" s="130"/>
      <c r="CQ48" s="131"/>
      <c r="CR48" s="132"/>
    </row>
    <row r="49" spans="2:96" ht="16.5" hidden="1" customHeight="1">
      <c r="B49" s="427" t="s">
        <v>156</v>
      </c>
      <c r="C49" s="428"/>
      <c r="D49" s="394"/>
      <c r="E49" s="392"/>
      <c r="F49" s="392"/>
      <c r="G49" s="392"/>
      <c r="H49" s="392"/>
      <c r="I49" s="392"/>
      <c r="J49" s="392"/>
      <c r="K49" s="392"/>
      <c r="L49" s="392"/>
      <c r="M49" s="393"/>
      <c r="N49" s="405"/>
      <c r="O49" s="406"/>
      <c r="P49" s="406"/>
      <c r="Q49" s="406"/>
      <c r="R49" s="407"/>
      <c r="S49" s="440"/>
      <c r="T49" s="441"/>
      <c r="U49" s="441"/>
      <c r="V49" s="442"/>
      <c r="W49" s="405"/>
      <c r="X49" s="407"/>
      <c r="Y49" s="405"/>
      <c r="Z49" s="407"/>
      <c r="AA49" s="400"/>
      <c r="AB49" s="401"/>
      <c r="AC49" s="402"/>
      <c r="AD49" s="431">
        <f t="shared" si="12"/>
        <v>0</v>
      </c>
      <c r="AE49" s="432"/>
      <c r="AF49" s="432"/>
      <c r="AG49" s="432"/>
      <c r="AH49" s="432"/>
      <c r="AI49" s="432"/>
      <c r="AJ49" s="432"/>
      <c r="AK49" s="432"/>
      <c r="AL49" s="432"/>
      <c r="AM49" s="432"/>
      <c r="AN49" s="432"/>
      <c r="AO49" s="433"/>
      <c r="AP49" s="431">
        <f t="shared" si="13"/>
        <v>0</v>
      </c>
      <c r="AQ49" s="432"/>
      <c r="AR49" s="433"/>
      <c r="AS49" s="431">
        <f t="shared" si="14"/>
        <v>0</v>
      </c>
      <c r="AT49" s="432"/>
      <c r="AU49" s="433"/>
      <c r="AV49" s="431">
        <f t="shared" si="15"/>
        <v>0</v>
      </c>
      <c r="AW49" s="432"/>
      <c r="AX49" s="433"/>
      <c r="AY49" s="431">
        <f t="shared" si="16"/>
        <v>0</v>
      </c>
      <c r="AZ49" s="432"/>
      <c r="BA49" s="433"/>
      <c r="BB49" s="420"/>
      <c r="BC49" s="421"/>
      <c r="BD49" s="422"/>
      <c r="BE49" s="423" t="str">
        <f t="shared" si="17"/>
        <v/>
      </c>
      <c r="BF49" s="424"/>
      <c r="BG49" s="425"/>
      <c r="BH49" s="426">
        <f t="shared" si="18"/>
        <v>0</v>
      </c>
      <c r="BI49" s="426"/>
      <c r="BJ49" s="426"/>
      <c r="BK49" s="426">
        <f t="shared" si="19"/>
        <v>0</v>
      </c>
      <c r="BL49" s="426"/>
      <c r="BM49" s="426"/>
      <c r="BN49" s="394"/>
      <c r="BO49" s="392"/>
      <c r="BP49" s="392"/>
      <c r="BQ49" s="392"/>
      <c r="BR49" s="392"/>
      <c r="BS49" s="392"/>
      <c r="BT49" s="392"/>
      <c r="BU49" s="392"/>
      <c r="BV49" s="392"/>
      <c r="BW49" s="392"/>
      <c r="BX49" s="392"/>
      <c r="BY49" s="392"/>
      <c r="BZ49" s="392"/>
      <c r="CA49" s="392"/>
      <c r="CB49" s="392"/>
      <c r="CC49" s="392"/>
      <c r="CD49" s="392"/>
      <c r="CE49" s="392"/>
      <c r="CF49" s="392"/>
      <c r="CG49" s="392"/>
      <c r="CH49" s="392"/>
      <c r="CI49" s="392"/>
      <c r="CJ49" s="392"/>
      <c r="CK49" s="392"/>
      <c r="CL49" s="392"/>
      <c r="CM49" s="392"/>
      <c r="CN49" s="392"/>
      <c r="CO49" s="393"/>
      <c r="CP49" s="130"/>
      <c r="CQ49" s="131"/>
      <c r="CR49" s="132"/>
    </row>
    <row r="50" spans="2:96" ht="16.5" hidden="1" customHeight="1">
      <c r="B50" s="427" t="s">
        <v>157</v>
      </c>
      <c r="C50" s="428"/>
      <c r="D50" s="394"/>
      <c r="E50" s="392"/>
      <c r="F50" s="392"/>
      <c r="G50" s="392"/>
      <c r="H50" s="392"/>
      <c r="I50" s="392"/>
      <c r="J50" s="392"/>
      <c r="K50" s="392"/>
      <c r="L50" s="392"/>
      <c r="M50" s="393"/>
      <c r="N50" s="405"/>
      <c r="O50" s="406"/>
      <c r="P50" s="406"/>
      <c r="Q50" s="406"/>
      <c r="R50" s="407"/>
      <c r="S50" s="440"/>
      <c r="T50" s="441"/>
      <c r="U50" s="441"/>
      <c r="V50" s="442"/>
      <c r="W50" s="405"/>
      <c r="X50" s="407"/>
      <c r="Y50" s="405"/>
      <c r="Z50" s="407"/>
      <c r="AA50" s="400"/>
      <c r="AB50" s="401"/>
      <c r="AC50" s="402"/>
      <c r="AD50" s="431">
        <f t="shared" si="12"/>
        <v>0</v>
      </c>
      <c r="AE50" s="432"/>
      <c r="AF50" s="432"/>
      <c r="AG50" s="432"/>
      <c r="AH50" s="432"/>
      <c r="AI50" s="432"/>
      <c r="AJ50" s="432"/>
      <c r="AK50" s="432"/>
      <c r="AL50" s="432"/>
      <c r="AM50" s="432"/>
      <c r="AN50" s="432"/>
      <c r="AO50" s="433"/>
      <c r="AP50" s="431">
        <f t="shared" si="13"/>
        <v>0</v>
      </c>
      <c r="AQ50" s="432"/>
      <c r="AR50" s="433"/>
      <c r="AS50" s="431">
        <f t="shared" si="14"/>
        <v>0</v>
      </c>
      <c r="AT50" s="432"/>
      <c r="AU50" s="433"/>
      <c r="AV50" s="431">
        <f t="shared" si="15"/>
        <v>0</v>
      </c>
      <c r="AW50" s="432"/>
      <c r="AX50" s="433"/>
      <c r="AY50" s="431">
        <f t="shared" si="16"/>
        <v>0</v>
      </c>
      <c r="AZ50" s="432"/>
      <c r="BA50" s="433"/>
      <c r="BB50" s="420"/>
      <c r="BC50" s="421"/>
      <c r="BD50" s="422"/>
      <c r="BE50" s="423" t="str">
        <f t="shared" si="17"/>
        <v/>
      </c>
      <c r="BF50" s="424"/>
      <c r="BG50" s="425"/>
      <c r="BH50" s="426">
        <f t="shared" si="18"/>
        <v>0</v>
      </c>
      <c r="BI50" s="426"/>
      <c r="BJ50" s="426"/>
      <c r="BK50" s="426">
        <f t="shared" si="19"/>
        <v>0</v>
      </c>
      <c r="BL50" s="426"/>
      <c r="BM50" s="426"/>
      <c r="BN50" s="394"/>
      <c r="BO50" s="392"/>
      <c r="BP50" s="392"/>
      <c r="BQ50" s="392"/>
      <c r="BR50" s="392"/>
      <c r="BS50" s="392"/>
      <c r="BT50" s="392"/>
      <c r="BU50" s="392"/>
      <c r="BV50" s="392"/>
      <c r="BW50" s="392"/>
      <c r="BX50" s="392"/>
      <c r="BY50" s="392"/>
      <c r="BZ50" s="392"/>
      <c r="CA50" s="392"/>
      <c r="CB50" s="392"/>
      <c r="CC50" s="392"/>
      <c r="CD50" s="392"/>
      <c r="CE50" s="392"/>
      <c r="CF50" s="392"/>
      <c r="CG50" s="392"/>
      <c r="CH50" s="392"/>
      <c r="CI50" s="392"/>
      <c r="CJ50" s="392"/>
      <c r="CK50" s="392"/>
      <c r="CL50" s="392"/>
      <c r="CM50" s="392"/>
      <c r="CN50" s="392"/>
      <c r="CO50" s="393"/>
      <c r="CP50" s="130"/>
      <c r="CQ50" s="131"/>
      <c r="CR50" s="132"/>
    </row>
    <row r="51" spans="2:96" ht="16.5" hidden="1" customHeight="1">
      <c r="B51" s="427" t="s">
        <v>122</v>
      </c>
      <c r="C51" s="428"/>
      <c r="D51" s="394"/>
      <c r="E51" s="392"/>
      <c r="F51" s="392"/>
      <c r="G51" s="392"/>
      <c r="H51" s="392"/>
      <c r="I51" s="392"/>
      <c r="J51" s="392"/>
      <c r="K51" s="392"/>
      <c r="L51" s="392"/>
      <c r="M51" s="393"/>
      <c r="N51" s="405"/>
      <c r="O51" s="406"/>
      <c r="P51" s="406"/>
      <c r="Q51" s="406"/>
      <c r="R51" s="407"/>
      <c r="S51" s="438"/>
      <c r="T51" s="438"/>
      <c r="U51" s="438"/>
      <c r="V51" s="438"/>
      <c r="W51" s="405"/>
      <c r="X51" s="407"/>
      <c r="Y51" s="405"/>
      <c r="Z51" s="407"/>
      <c r="AA51" s="400"/>
      <c r="AB51" s="401"/>
      <c r="AC51" s="402"/>
      <c r="AD51" s="431">
        <f t="shared" si="12"/>
        <v>0</v>
      </c>
      <c r="AE51" s="432"/>
      <c r="AF51" s="432"/>
      <c r="AG51" s="432"/>
      <c r="AH51" s="432"/>
      <c r="AI51" s="432"/>
      <c r="AJ51" s="432"/>
      <c r="AK51" s="432"/>
      <c r="AL51" s="432"/>
      <c r="AM51" s="432"/>
      <c r="AN51" s="432"/>
      <c r="AO51" s="433"/>
      <c r="AP51" s="431">
        <f t="shared" si="13"/>
        <v>0</v>
      </c>
      <c r="AQ51" s="432"/>
      <c r="AR51" s="433"/>
      <c r="AS51" s="431">
        <f t="shared" si="14"/>
        <v>0</v>
      </c>
      <c r="AT51" s="432"/>
      <c r="AU51" s="433"/>
      <c r="AV51" s="431">
        <f t="shared" si="15"/>
        <v>0</v>
      </c>
      <c r="AW51" s="432"/>
      <c r="AX51" s="433"/>
      <c r="AY51" s="431">
        <f t="shared" si="16"/>
        <v>0</v>
      </c>
      <c r="AZ51" s="432"/>
      <c r="BA51" s="433"/>
      <c r="BB51" s="420"/>
      <c r="BC51" s="421"/>
      <c r="BD51" s="422"/>
      <c r="BE51" s="423" t="str">
        <f t="shared" si="17"/>
        <v/>
      </c>
      <c r="BF51" s="424"/>
      <c r="BG51" s="425"/>
      <c r="BH51" s="426">
        <f t="shared" si="18"/>
        <v>0</v>
      </c>
      <c r="BI51" s="426"/>
      <c r="BJ51" s="426"/>
      <c r="BK51" s="426">
        <f t="shared" si="19"/>
        <v>0</v>
      </c>
      <c r="BL51" s="426"/>
      <c r="BM51" s="426"/>
      <c r="BN51" s="394"/>
      <c r="BO51" s="392"/>
      <c r="BP51" s="392"/>
      <c r="BQ51" s="392"/>
      <c r="BR51" s="392"/>
      <c r="BS51" s="392"/>
      <c r="BT51" s="392"/>
      <c r="BU51" s="392"/>
      <c r="BV51" s="392"/>
      <c r="BW51" s="392"/>
      <c r="BX51" s="392"/>
      <c r="BY51" s="392"/>
      <c r="BZ51" s="392"/>
      <c r="CA51" s="392"/>
      <c r="CB51" s="392"/>
      <c r="CC51" s="392"/>
      <c r="CD51" s="392"/>
      <c r="CE51" s="392"/>
      <c r="CF51" s="392"/>
      <c r="CG51" s="392"/>
      <c r="CH51" s="392"/>
      <c r="CI51" s="392"/>
      <c r="CJ51" s="392"/>
      <c r="CK51" s="392"/>
      <c r="CL51" s="392"/>
      <c r="CM51" s="392"/>
      <c r="CN51" s="392"/>
      <c r="CO51" s="393"/>
      <c r="CP51" s="130"/>
      <c r="CQ51" s="131"/>
      <c r="CR51" s="132"/>
    </row>
    <row r="52" spans="2:96" ht="16.5" hidden="1" customHeight="1">
      <c r="B52" s="427" t="s">
        <v>123</v>
      </c>
      <c r="C52" s="428"/>
      <c r="D52" s="394"/>
      <c r="E52" s="392"/>
      <c r="F52" s="392"/>
      <c r="G52" s="392"/>
      <c r="H52" s="392"/>
      <c r="I52" s="392"/>
      <c r="J52" s="392"/>
      <c r="K52" s="392"/>
      <c r="L52" s="392"/>
      <c r="M52" s="393"/>
      <c r="N52" s="405"/>
      <c r="O52" s="406"/>
      <c r="P52" s="406"/>
      <c r="Q52" s="406"/>
      <c r="R52" s="407"/>
      <c r="S52" s="440"/>
      <c r="T52" s="441"/>
      <c r="U52" s="441"/>
      <c r="V52" s="442"/>
      <c r="W52" s="405"/>
      <c r="X52" s="407"/>
      <c r="Y52" s="405"/>
      <c r="Z52" s="407"/>
      <c r="AA52" s="400"/>
      <c r="AB52" s="401"/>
      <c r="AC52" s="402"/>
      <c r="AD52" s="431">
        <f t="shared" si="12"/>
        <v>0</v>
      </c>
      <c r="AE52" s="432"/>
      <c r="AF52" s="432"/>
      <c r="AG52" s="432"/>
      <c r="AH52" s="432"/>
      <c r="AI52" s="432"/>
      <c r="AJ52" s="432"/>
      <c r="AK52" s="432"/>
      <c r="AL52" s="432"/>
      <c r="AM52" s="432"/>
      <c r="AN52" s="432"/>
      <c r="AO52" s="433"/>
      <c r="AP52" s="431">
        <f t="shared" si="13"/>
        <v>0</v>
      </c>
      <c r="AQ52" s="432"/>
      <c r="AR52" s="433"/>
      <c r="AS52" s="431">
        <f t="shared" si="14"/>
        <v>0</v>
      </c>
      <c r="AT52" s="432"/>
      <c r="AU52" s="433"/>
      <c r="AV52" s="431">
        <f t="shared" si="15"/>
        <v>0</v>
      </c>
      <c r="AW52" s="432"/>
      <c r="AX52" s="433"/>
      <c r="AY52" s="431">
        <f t="shared" si="16"/>
        <v>0</v>
      </c>
      <c r="AZ52" s="432"/>
      <c r="BA52" s="433"/>
      <c r="BB52" s="420"/>
      <c r="BC52" s="421"/>
      <c r="BD52" s="422"/>
      <c r="BE52" s="423" t="str">
        <f t="shared" si="17"/>
        <v/>
      </c>
      <c r="BF52" s="424"/>
      <c r="BG52" s="425"/>
      <c r="BH52" s="426">
        <f t="shared" si="18"/>
        <v>0</v>
      </c>
      <c r="BI52" s="426"/>
      <c r="BJ52" s="426"/>
      <c r="BK52" s="426">
        <f t="shared" si="19"/>
        <v>0</v>
      </c>
      <c r="BL52" s="426"/>
      <c r="BM52" s="426"/>
      <c r="BN52" s="394"/>
      <c r="BO52" s="392"/>
      <c r="BP52" s="392"/>
      <c r="BQ52" s="392"/>
      <c r="BR52" s="392"/>
      <c r="BS52" s="392"/>
      <c r="BT52" s="392"/>
      <c r="BU52" s="392"/>
      <c r="BV52" s="392"/>
      <c r="BW52" s="392"/>
      <c r="BX52" s="392"/>
      <c r="BY52" s="392"/>
      <c r="BZ52" s="392"/>
      <c r="CA52" s="392"/>
      <c r="CB52" s="392"/>
      <c r="CC52" s="392"/>
      <c r="CD52" s="392"/>
      <c r="CE52" s="392"/>
      <c r="CF52" s="392"/>
      <c r="CG52" s="392"/>
      <c r="CH52" s="392"/>
      <c r="CI52" s="392"/>
      <c r="CJ52" s="392"/>
      <c r="CK52" s="392"/>
      <c r="CL52" s="392"/>
      <c r="CM52" s="392"/>
      <c r="CN52" s="392"/>
      <c r="CO52" s="393"/>
      <c r="CP52" s="130"/>
      <c r="CQ52" s="131"/>
      <c r="CR52" s="132"/>
    </row>
    <row r="53" spans="2:96" ht="16.5" hidden="1" customHeight="1">
      <c r="B53" s="427" t="s">
        <v>124</v>
      </c>
      <c r="C53" s="428"/>
      <c r="D53" s="394"/>
      <c r="E53" s="392"/>
      <c r="F53" s="392"/>
      <c r="G53" s="392"/>
      <c r="H53" s="392"/>
      <c r="I53" s="392"/>
      <c r="J53" s="392"/>
      <c r="K53" s="392"/>
      <c r="L53" s="392"/>
      <c r="M53" s="393"/>
      <c r="N53" s="405"/>
      <c r="O53" s="406"/>
      <c r="P53" s="406"/>
      <c r="Q53" s="406"/>
      <c r="R53" s="407"/>
      <c r="S53" s="440"/>
      <c r="T53" s="441"/>
      <c r="U53" s="441"/>
      <c r="V53" s="442"/>
      <c r="W53" s="405"/>
      <c r="X53" s="407"/>
      <c r="Y53" s="405"/>
      <c r="Z53" s="407"/>
      <c r="AA53" s="400"/>
      <c r="AB53" s="401"/>
      <c r="AC53" s="402"/>
      <c r="AD53" s="431">
        <f t="shared" si="12"/>
        <v>0</v>
      </c>
      <c r="AE53" s="432"/>
      <c r="AF53" s="432"/>
      <c r="AG53" s="432"/>
      <c r="AH53" s="432"/>
      <c r="AI53" s="432"/>
      <c r="AJ53" s="432"/>
      <c r="AK53" s="432"/>
      <c r="AL53" s="432"/>
      <c r="AM53" s="432"/>
      <c r="AN53" s="432"/>
      <c r="AO53" s="433"/>
      <c r="AP53" s="431">
        <f t="shared" si="13"/>
        <v>0</v>
      </c>
      <c r="AQ53" s="432"/>
      <c r="AR53" s="433"/>
      <c r="AS53" s="431">
        <f t="shared" si="14"/>
        <v>0</v>
      </c>
      <c r="AT53" s="432"/>
      <c r="AU53" s="433"/>
      <c r="AV53" s="431">
        <f t="shared" si="15"/>
        <v>0</v>
      </c>
      <c r="AW53" s="432"/>
      <c r="AX53" s="433"/>
      <c r="AY53" s="431">
        <f t="shared" si="16"/>
        <v>0</v>
      </c>
      <c r="AZ53" s="432"/>
      <c r="BA53" s="433"/>
      <c r="BB53" s="420"/>
      <c r="BC53" s="421"/>
      <c r="BD53" s="422"/>
      <c r="BE53" s="423" t="str">
        <f t="shared" si="17"/>
        <v/>
      </c>
      <c r="BF53" s="424"/>
      <c r="BG53" s="425"/>
      <c r="BH53" s="426">
        <f t="shared" si="18"/>
        <v>0</v>
      </c>
      <c r="BI53" s="426"/>
      <c r="BJ53" s="426"/>
      <c r="BK53" s="426">
        <f t="shared" si="19"/>
        <v>0</v>
      </c>
      <c r="BL53" s="426"/>
      <c r="BM53" s="426"/>
      <c r="BN53" s="394"/>
      <c r="BO53" s="392"/>
      <c r="BP53" s="392"/>
      <c r="BQ53" s="392"/>
      <c r="BR53" s="392"/>
      <c r="BS53" s="392"/>
      <c r="BT53" s="392"/>
      <c r="BU53" s="392"/>
      <c r="BV53" s="392"/>
      <c r="BW53" s="392"/>
      <c r="BX53" s="392"/>
      <c r="BY53" s="392"/>
      <c r="BZ53" s="392"/>
      <c r="CA53" s="392"/>
      <c r="CB53" s="392"/>
      <c r="CC53" s="392"/>
      <c r="CD53" s="392"/>
      <c r="CE53" s="392"/>
      <c r="CF53" s="392"/>
      <c r="CG53" s="392"/>
      <c r="CH53" s="392"/>
      <c r="CI53" s="392"/>
      <c r="CJ53" s="392"/>
      <c r="CK53" s="392"/>
      <c r="CL53" s="392"/>
      <c r="CM53" s="392"/>
      <c r="CN53" s="392"/>
      <c r="CO53" s="393"/>
      <c r="CP53" s="130"/>
      <c r="CQ53" s="131"/>
      <c r="CR53" s="132"/>
    </row>
    <row r="54" spans="2:96" ht="16.5" hidden="1" customHeight="1">
      <c r="B54" s="427" t="s">
        <v>125</v>
      </c>
      <c r="C54" s="428"/>
      <c r="D54" s="394"/>
      <c r="E54" s="392"/>
      <c r="F54" s="392"/>
      <c r="G54" s="392"/>
      <c r="H54" s="392"/>
      <c r="I54" s="392"/>
      <c r="J54" s="392"/>
      <c r="K54" s="392"/>
      <c r="L54" s="392"/>
      <c r="M54" s="393"/>
      <c r="N54" s="405"/>
      <c r="O54" s="406"/>
      <c r="P54" s="406"/>
      <c r="Q54" s="406"/>
      <c r="R54" s="407"/>
      <c r="S54" s="440"/>
      <c r="T54" s="441"/>
      <c r="U54" s="441"/>
      <c r="V54" s="442"/>
      <c r="W54" s="405"/>
      <c r="X54" s="407"/>
      <c r="Y54" s="405"/>
      <c r="Z54" s="407"/>
      <c r="AA54" s="400"/>
      <c r="AB54" s="401"/>
      <c r="AC54" s="402"/>
      <c r="AD54" s="431">
        <f t="shared" si="12"/>
        <v>0</v>
      </c>
      <c r="AE54" s="432"/>
      <c r="AF54" s="432"/>
      <c r="AG54" s="432"/>
      <c r="AH54" s="432"/>
      <c r="AI54" s="432"/>
      <c r="AJ54" s="432"/>
      <c r="AK54" s="432"/>
      <c r="AL54" s="432"/>
      <c r="AM54" s="432"/>
      <c r="AN54" s="432"/>
      <c r="AO54" s="433"/>
      <c r="AP54" s="431">
        <f t="shared" si="13"/>
        <v>0</v>
      </c>
      <c r="AQ54" s="432"/>
      <c r="AR54" s="433"/>
      <c r="AS54" s="431">
        <f t="shared" si="14"/>
        <v>0</v>
      </c>
      <c r="AT54" s="432"/>
      <c r="AU54" s="433"/>
      <c r="AV54" s="431">
        <f t="shared" si="15"/>
        <v>0</v>
      </c>
      <c r="AW54" s="432"/>
      <c r="AX54" s="433"/>
      <c r="AY54" s="431">
        <f t="shared" si="16"/>
        <v>0</v>
      </c>
      <c r="AZ54" s="432"/>
      <c r="BA54" s="433"/>
      <c r="BB54" s="420"/>
      <c r="BC54" s="421"/>
      <c r="BD54" s="422"/>
      <c r="BE54" s="423" t="str">
        <f t="shared" si="17"/>
        <v/>
      </c>
      <c r="BF54" s="424"/>
      <c r="BG54" s="425"/>
      <c r="BH54" s="426">
        <f t="shared" si="18"/>
        <v>0</v>
      </c>
      <c r="BI54" s="426"/>
      <c r="BJ54" s="426"/>
      <c r="BK54" s="426">
        <f t="shared" si="19"/>
        <v>0</v>
      </c>
      <c r="BL54" s="426"/>
      <c r="BM54" s="426"/>
      <c r="BN54" s="394"/>
      <c r="BO54" s="392"/>
      <c r="BP54" s="392"/>
      <c r="BQ54" s="392"/>
      <c r="BR54" s="392"/>
      <c r="BS54" s="392"/>
      <c r="BT54" s="392"/>
      <c r="BU54" s="392"/>
      <c r="BV54" s="392"/>
      <c r="BW54" s="392"/>
      <c r="BX54" s="392"/>
      <c r="BY54" s="392"/>
      <c r="BZ54" s="392"/>
      <c r="CA54" s="392"/>
      <c r="CB54" s="392"/>
      <c r="CC54" s="392"/>
      <c r="CD54" s="392"/>
      <c r="CE54" s="392"/>
      <c r="CF54" s="392"/>
      <c r="CG54" s="392"/>
      <c r="CH54" s="392"/>
      <c r="CI54" s="392"/>
      <c r="CJ54" s="392"/>
      <c r="CK54" s="392"/>
      <c r="CL54" s="392"/>
      <c r="CM54" s="392"/>
      <c r="CN54" s="392"/>
      <c r="CO54" s="393"/>
      <c r="CP54" s="130"/>
      <c r="CQ54" s="131"/>
      <c r="CR54" s="132"/>
    </row>
    <row r="55" spans="2:96" ht="16.5" hidden="1" customHeight="1">
      <c r="B55" s="427" t="s">
        <v>126</v>
      </c>
      <c r="C55" s="428"/>
      <c r="D55" s="394"/>
      <c r="E55" s="392"/>
      <c r="F55" s="392"/>
      <c r="G55" s="392"/>
      <c r="H55" s="392"/>
      <c r="I55" s="392"/>
      <c r="J55" s="392"/>
      <c r="K55" s="392"/>
      <c r="L55" s="392"/>
      <c r="M55" s="393"/>
      <c r="N55" s="405"/>
      <c r="O55" s="406"/>
      <c r="P55" s="406"/>
      <c r="Q55" s="406"/>
      <c r="R55" s="407"/>
      <c r="S55" s="440"/>
      <c r="T55" s="441"/>
      <c r="U55" s="441"/>
      <c r="V55" s="442"/>
      <c r="W55" s="405"/>
      <c r="X55" s="407"/>
      <c r="Y55" s="405"/>
      <c r="Z55" s="407"/>
      <c r="AA55" s="400"/>
      <c r="AB55" s="401"/>
      <c r="AC55" s="402"/>
      <c r="AD55" s="431">
        <f t="shared" si="12"/>
        <v>0</v>
      </c>
      <c r="AE55" s="432"/>
      <c r="AF55" s="432"/>
      <c r="AG55" s="432"/>
      <c r="AH55" s="432"/>
      <c r="AI55" s="432"/>
      <c r="AJ55" s="432"/>
      <c r="AK55" s="432"/>
      <c r="AL55" s="432"/>
      <c r="AM55" s="432"/>
      <c r="AN55" s="432"/>
      <c r="AO55" s="433"/>
      <c r="AP55" s="431">
        <f t="shared" si="13"/>
        <v>0</v>
      </c>
      <c r="AQ55" s="432"/>
      <c r="AR55" s="433"/>
      <c r="AS55" s="431">
        <f t="shared" si="14"/>
        <v>0</v>
      </c>
      <c r="AT55" s="432"/>
      <c r="AU55" s="433"/>
      <c r="AV55" s="431">
        <f t="shared" si="15"/>
        <v>0</v>
      </c>
      <c r="AW55" s="432"/>
      <c r="AX55" s="433"/>
      <c r="AY55" s="431">
        <f t="shared" si="16"/>
        <v>0</v>
      </c>
      <c r="AZ55" s="432"/>
      <c r="BA55" s="433"/>
      <c r="BB55" s="420"/>
      <c r="BC55" s="421"/>
      <c r="BD55" s="422"/>
      <c r="BE55" s="423" t="str">
        <f t="shared" si="17"/>
        <v/>
      </c>
      <c r="BF55" s="424"/>
      <c r="BG55" s="425"/>
      <c r="BH55" s="426">
        <f t="shared" si="18"/>
        <v>0</v>
      </c>
      <c r="BI55" s="426"/>
      <c r="BJ55" s="426"/>
      <c r="BK55" s="426">
        <f t="shared" si="19"/>
        <v>0</v>
      </c>
      <c r="BL55" s="426"/>
      <c r="BM55" s="426"/>
      <c r="BN55" s="394"/>
      <c r="BO55" s="392"/>
      <c r="BP55" s="392"/>
      <c r="BQ55" s="392"/>
      <c r="BR55" s="392"/>
      <c r="BS55" s="392"/>
      <c r="BT55" s="392"/>
      <c r="BU55" s="392"/>
      <c r="BV55" s="392"/>
      <c r="BW55" s="392"/>
      <c r="BX55" s="392"/>
      <c r="BY55" s="392"/>
      <c r="BZ55" s="392"/>
      <c r="CA55" s="392"/>
      <c r="CB55" s="392"/>
      <c r="CC55" s="392"/>
      <c r="CD55" s="392"/>
      <c r="CE55" s="392"/>
      <c r="CF55" s="392"/>
      <c r="CG55" s="392"/>
      <c r="CH55" s="392"/>
      <c r="CI55" s="392"/>
      <c r="CJ55" s="392"/>
      <c r="CK55" s="392"/>
      <c r="CL55" s="392"/>
      <c r="CM55" s="392"/>
      <c r="CN55" s="392"/>
      <c r="CO55" s="393"/>
      <c r="CP55" s="130"/>
      <c r="CQ55" s="131"/>
      <c r="CR55" s="132"/>
    </row>
    <row r="56" spans="2:96" ht="16.5" hidden="1" customHeight="1">
      <c r="B56" s="427" t="s">
        <v>190</v>
      </c>
      <c r="C56" s="428"/>
      <c r="D56" s="394"/>
      <c r="E56" s="392"/>
      <c r="F56" s="392"/>
      <c r="G56" s="392"/>
      <c r="H56" s="392"/>
      <c r="I56" s="392"/>
      <c r="J56" s="392"/>
      <c r="K56" s="392"/>
      <c r="L56" s="392"/>
      <c r="M56" s="393"/>
      <c r="N56" s="405"/>
      <c r="O56" s="406"/>
      <c r="P56" s="406"/>
      <c r="Q56" s="406"/>
      <c r="R56" s="407"/>
      <c r="S56" s="438"/>
      <c r="T56" s="438"/>
      <c r="U56" s="438"/>
      <c r="V56" s="438"/>
      <c r="W56" s="405"/>
      <c r="X56" s="407"/>
      <c r="Y56" s="405"/>
      <c r="Z56" s="407"/>
      <c r="AA56" s="400"/>
      <c r="AB56" s="401"/>
      <c r="AC56" s="402"/>
      <c r="AD56" s="431">
        <f t="shared" si="12"/>
        <v>0</v>
      </c>
      <c r="AE56" s="432"/>
      <c r="AF56" s="432"/>
      <c r="AG56" s="432"/>
      <c r="AH56" s="432"/>
      <c r="AI56" s="432"/>
      <c r="AJ56" s="432"/>
      <c r="AK56" s="432"/>
      <c r="AL56" s="432"/>
      <c r="AM56" s="432"/>
      <c r="AN56" s="432"/>
      <c r="AO56" s="433"/>
      <c r="AP56" s="431">
        <f t="shared" si="13"/>
        <v>0</v>
      </c>
      <c r="AQ56" s="432"/>
      <c r="AR56" s="433"/>
      <c r="AS56" s="431">
        <f t="shared" si="14"/>
        <v>0</v>
      </c>
      <c r="AT56" s="432"/>
      <c r="AU56" s="433"/>
      <c r="AV56" s="431">
        <f t="shared" si="15"/>
        <v>0</v>
      </c>
      <c r="AW56" s="432"/>
      <c r="AX56" s="433"/>
      <c r="AY56" s="431">
        <f t="shared" si="16"/>
        <v>0</v>
      </c>
      <c r="AZ56" s="432"/>
      <c r="BA56" s="433"/>
      <c r="BB56" s="420"/>
      <c r="BC56" s="421"/>
      <c r="BD56" s="422"/>
      <c r="BE56" s="423" t="str">
        <f t="shared" si="17"/>
        <v/>
      </c>
      <c r="BF56" s="424"/>
      <c r="BG56" s="425"/>
      <c r="BH56" s="426">
        <f t="shared" si="18"/>
        <v>0</v>
      </c>
      <c r="BI56" s="426"/>
      <c r="BJ56" s="426"/>
      <c r="BK56" s="426">
        <f t="shared" si="19"/>
        <v>0</v>
      </c>
      <c r="BL56" s="426"/>
      <c r="BM56" s="426"/>
      <c r="BN56" s="394"/>
      <c r="BO56" s="392"/>
      <c r="BP56" s="392"/>
      <c r="BQ56" s="392"/>
      <c r="BR56" s="392"/>
      <c r="BS56" s="392"/>
      <c r="BT56" s="392"/>
      <c r="BU56" s="392"/>
      <c r="BV56" s="392"/>
      <c r="BW56" s="392"/>
      <c r="BX56" s="392"/>
      <c r="BY56" s="392"/>
      <c r="BZ56" s="392"/>
      <c r="CA56" s="392"/>
      <c r="CB56" s="392"/>
      <c r="CC56" s="392"/>
      <c r="CD56" s="392"/>
      <c r="CE56" s="392"/>
      <c r="CF56" s="392"/>
      <c r="CG56" s="392"/>
      <c r="CH56" s="392"/>
      <c r="CI56" s="392"/>
      <c r="CJ56" s="392"/>
      <c r="CK56" s="392"/>
      <c r="CL56" s="392"/>
      <c r="CM56" s="392"/>
      <c r="CN56" s="392"/>
      <c r="CO56" s="393"/>
      <c r="CP56" s="130"/>
      <c r="CQ56" s="131"/>
      <c r="CR56" s="132"/>
    </row>
    <row r="57" spans="2:96" ht="16.5" hidden="1" customHeight="1">
      <c r="B57" s="427" t="s">
        <v>191</v>
      </c>
      <c r="C57" s="428"/>
      <c r="D57" s="394"/>
      <c r="E57" s="392"/>
      <c r="F57" s="392"/>
      <c r="G57" s="392"/>
      <c r="H57" s="392"/>
      <c r="I57" s="392"/>
      <c r="J57" s="392"/>
      <c r="K57" s="392"/>
      <c r="L57" s="392"/>
      <c r="M57" s="393"/>
      <c r="N57" s="405"/>
      <c r="O57" s="406"/>
      <c r="P57" s="406"/>
      <c r="Q57" s="406"/>
      <c r="R57" s="407"/>
      <c r="S57" s="440"/>
      <c r="T57" s="441"/>
      <c r="U57" s="441"/>
      <c r="V57" s="442"/>
      <c r="W57" s="405"/>
      <c r="X57" s="407"/>
      <c r="Y57" s="405"/>
      <c r="Z57" s="407"/>
      <c r="AA57" s="400"/>
      <c r="AB57" s="401"/>
      <c r="AC57" s="402"/>
      <c r="AD57" s="431">
        <f t="shared" si="12"/>
        <v>0</v>
      </c>
      <c r="AE57" s="432"/>
      <c r="AF57" s="432"/>
      <c r="AG57" s="432"/>
      <c r="AH57" s="432"/>
      <c r="AI57" s="432"/>
      <c r="AJ57" s="432"/>
      <c r="AK57" s="432"/>
      <c r="AL57" s="432"/>
      <c r="AM57" s="432"/>
      <c r="AN57" s="432"/>
      <c r="AO57" s="433"/>
      <c r="AP57" s="431">
        <f t="shared" si="13"/>
        <v>0</v>
      </c>
      <c r="AQ57" s="432"/>
      <c r="AR57" s="433"/>
      <c r="AS57" s="431">
        <f t="shared" si="14"/>
        <v>0</v>
      </c>
      <c r="AT57" s="432"/>
      <c r="AU57" s="433"/>
      <c r="AV57" s="431">
        <f t="shared" si="15"/>
        <v>0</v>
      </c>
      <c r="AW57" s="432"/>
      <c r="AX57" s="433"/>
      <c r="AY57" s="431">
        <f t="shared" si="16"/>
        <v>0</v>
      </c>
      <c r="AZ57" s="432"/>
      <c r="BA57" s="433"/>
      <c r="BB57" s="420"/>
      <c r="BC57" s="421"/>
      <c r="BD57" s="422"/>
      <c r="BE57" s="423" t="str">
        <f t="shared" si="17"/>
        <v/>
      </c>
      <c r="BF57" s="424"/>
      <c r="BG57" s="425"/>
      <c r="BH57" s="426">
        <f t="shared" si="18"/>
        <v>0</v>
      </c>
      <c r="BI57" s="426"/>
      <c r="BJ57" s="426"/>
      <c r="BK57" s="426">
        <f t="shared" si="19"/>
        <v>0</v>
      </c>
      <c r="BL57" s="426"/>
      <c r="BM57" s="426"/>
      <c r="BN57" s="394"/>
      <c r="BO57" s="392"/>
      <c r="BP57" s="392"/>
      <c r="BQ57" s="392"/>
      <c r="BR57" s="392"/>
      <c r="BS57" s="392"/>
      <c r="BT57" s="392"/>
      <c r="BU57" s="392"/>
      <c r="BV57" s="392"/>
      <c r="BW57" s="392"/>
      <c r="BX57" s="392"/>
      <c r="BY57" s="392"/>
      <c r="BZ57" s="392"/>
      <c r="CA57" s="392"/>
      <c r="CB57" s="392"/>
      <c r="CC57" s="392"/>
      <c r="CD57" s="392"/>
      <c r="CE57" s="392"/>
      <c r="CF57" s="392"/>
      <c r="CG57" s="392"/>
      <c r="CH57" s="392"/>
      <c r="CI57" s="392"/>
      <c r="CJ57" s="392"/>
      <c r="CK57" s="392"/>
      <c r="CL57" s="392"/>
      <c r="CM57" s="392"/>
      <c r="CN57" s="392"/>
      <c r="CO57" s="393"/>
      <c r="CP57" s="130"/>
      <c r="CQ57" s="131"/>
      <c r="CR57" s="132"/>
    </row>
    <row r="58" spans="2:96" ht="16.5" hidden="1" customHeight="1">
      <c r="B58" s="427" t="s">
        <v>192</v>
      </c>
      <c r="C58" s="428"/>
      <c r="D58" s="394"/>
      <c r="E58" s="392"/>
      <c r="F58" s="392"/>
      <c r="G58" s="392"/>
      <c r="H58" s="392"/>
      <c r="I58" s="392"/>
      <c r="J58" s="392"/>
      <c r="K58" s="392"/>
      <c r="L58" s="392"/>
      <c r="M58" s="393"/>
      <c r="N58" s="405"/>
      <c r="O58" s="406"/>
      <c r="P58" s="406"/>
      <c r="Q58" s="406"/>
      <c r="R58" s="407"/>
      <c r="S58" s="440"/>
      <c r="T58" s="441"/>
      <c r="U58" s="441"/>
      <c r="V58" s="442"/>
      <c r="W58" s="405"/>
      <c r="X58" s="407"/>
      <c r="Y58" s="405"/>
      <c r="Z58" s="407"/>
      <c r="AA58" s="400"/>
      <c r="AB58" s="401"/>
      <c r="AC58" s="402"/>
      <c r="AD58" s="431">
        <f t="shared" si="12"/>
        <v>0</v>
      </c>
      <c r="AE58" s="432"/>
      <c r="AF58" s="432"/>
      <c r="AG58" s="432"/>
      <c r="AH58" s="432"/>
      <c r="AI58" s="432"/>
      <c r="AJ58" s="432"/>
      <c r="AK58" s="432"/>
      <c r="AL58" s="432"/>
      <c r="AM58" s="432"/>
      <c r="AN58" s="432"/>
      <c r="AO58" s="433"/>
      <c r="AP58" s="431">
        <f t="shared" si="13"/>
        <v>0</v>
      </c>
      <c r="AQ58" s="432"/>
      <c r="AR58" s="433"/>
      <c r="AS58" s="431">
        <f t="shared" si="14"/>
        <v>0</v>
      </c>
      <c r="AT58" s="432"/>
      <c r="AU58" s="433"/>
      <c r="AV58" s="431">
        <f t="shared" si="15"/>
        <v>0</v>
      </c>
      <c r="AW58" s="432"/>
      <c r="AX58" s="433"/>
      <c r="AY58" s="431">
        <f t="shared" si="16"/>
        <v>0</v>
      </c>
      <c r="AZ58" s="432"/>
      <c r="BA58" s="433"/>
      <c r="BB58" s="420"/>
      <c r="BC58" s="421"/>
      <c r="BD58" s="422"/>
      <c r="BE58" s="423" t="str">
        <f t="shared" si="17"/>
        <v/>
      </c>
      <c r="BF58" s="424"/>
      <c r="BG58" s="425"/>
      <c r="BH58" s="426">
        <f t="shared" si="18"/>
        <v>0</v>
      </c>
      <c r="BI58" s="426"/>
      <c r="BJ58" s="426"/>
      <c r="BK58" s="426">
        <f t="shared" si="19"/>
        <v>0</v>
      </c>
      <c r="BL58" s="426"/>
      <c r="BM58" s="426"/>
      <c r="BN58" s="394"/>
      <c r="BO58" s="392"/>
      <c r="BP58" s="392"/>
      <c r="BQ58" s="392"/>
      <c r="BR58" s="392"/>
      <c r="BS58" s="392"/>
      <c r="BT58" s="392"/>
      <c r="BU58" s="392"/>
      <c r="BV58" s="392"/>
      <c r="BW58" s="392"/>
      <c r="BX58" s="392"/>
      <c r="BY58" s="392"/>
      <c r="BZ58" s="392"/>
      <c r="CA58" s="392"/>
      <c r="CB58" s="392"/>
      <c r="CC58" s="392"/>
      <c r="CD58" s="392"/>
      <c r="CE58" s="392"/>
      <c r="CF58" s="392"/>
      <c r="CG58" s="392"/>
      <c r="CH58" s="392"/>
      <c r="CI58" s="392"/>
      <c r="CJ58" s="392"/>
      <c r="CK58" s="392"/>
      <c r="CL58" s="392"/>
      <c r="CM58" s="392"/>
      <c r="CN58" s="392"/>
      <c r="CO58" s="393"/>
      <c r="CP58" s="130"/>
      <c r="CQ58" s="131"/>
      <c r="CR58" s="132"/>
    </row>
    <row r="59" spans="2:96" ht="16.5" hidden="1" customHeight="1">
      <c r="B59" s="427" t="s">
        <v>193</v>
      </c>
      <c r="C59" s="428"/>
      <c r="D59" s="394"/>
      <c r="E59" s="392"/>
      <c r="F59" s="392"/>
      <c r="G59" s="392"/>
      <c r="H59" s="392"/>
      <c r="I59" s="392"/>
      <c r="J59" s="392"/>
      <c r="K59" s="392"/>
      <c r="L59" s="392"/>
      <c r="M59" s="393"/>
      <c r="N59" s="405"/>
      <c r="O59" s="406"/>
      <c r="P59" s="406"/>
      <c r="Q59" s="406"/>
      <c r="R59" s="407"/>
      <c r="S59" s="440"/>
      <c r="T59" s="441"/>
      <c r="U59" s="441"/>
      <c r="V59" s="442"/>
      <c r="W59" s="405"/>
      <c r="X59" s="407"/>
      <c r="Y59" s="405"/>
      <c r="Z59" s="407"/>
      <c r="AA59" s="400"/>
      <c r="AB59" s="401"/>
      <c r="AC59" s="402"/>
      <c r="AD59" s="431">
        <f t="shared" si="12"/>
        <v>0</v>
      </c>
      <c r="AE59" s="432"/>
      <c r="AF59" s="432"/>
      <c r="AG59" s="432"/>
      <c r="AH59" s="432"/>
      <c r="AI59" s="432"/>
      <c r="AJ59" s="432"/>
      <c r="AK59" s="432"/>
      <c r="AL59" s="432"/>
      <c r="AM59" s="432"/>
      <c r="AN59" s="432"/>
      <c r="AO59" s="433"/>
      <c r="AP59" s="431">
        <f t="shared" si="13"/>
        <v>0</v>
      </c>
      <c r="AQ59" s="432"/>
      <c r="AR59" s="433"/>
      <c r="AS59" s="431">
        <f t="shared" si="14"/>
        <v>0</v>
      </c>
      <c r="AT59" s="432"/>
      <c r="AU59" s="433"/>
      <c r="AV59" s="431">
        <f t="shared" si="15"/>
        <v>0</v>
      </c>
      <c r="AW59" s="432"/>
      <c r="AX59" s="433"/>
      <c r="AY59" s="431">
        <f t="shared" si="16"/>
        <v>0</v>
      </c>
      <c r="AZ59" s="432"/>
      <c r="BA59" s="433"/>
      <c r="BB59" s="420"/>
      <c r="BC59" s="421"/>
      <c r="BD59" s="422"/>
      <c r="BE59" s="423" t="str">
        <f t="shared" si="17"/>
        <v/>
      </c>
      <c r="BF59" s="424"/>
      <c r="BG59" s="425"/>
      <c r="BH59" s="426">
        <f t="shared" si="18"/>
        <v>0</v>
      </c>
      <c r="BI59" s="426"/>
      <c r="BJ59" s="426"/>
      <c r="BK59" s="426">
        <f t="shared" si="19"/>
        <v>0</v>
      </c>
      <c r="BL59" s="426"/>
      <c r="BM59" s="426"/>
      <c r="BN59" s="394"/>
      <c r="BO59" s="392"/>
      <c r="BP59" s="392"/>
      <c r="BQ59" s="392"/>
      <c r="BR59" s="392"/>
      <c r="BS59" s="392"/>
      <c r="BT59" s="392"/>
      <c r="BU59" s="392"/>
      <c r="BV59" s="392"/>
      <c r="BW59" s="392"/>
      <c r="BX59" s="392"/>
      <c r="BY59" s="392"/>
      <c r="BZ59" s="392"/>
      <c r="CA59" s="392"/>
      <c r="CB59" s="392"/>
      <c r="CC59" s="392"/>
      <c r="CD59" s="392"/>
      <c r="CE59" s="392"/>
      <c r="CF59" s="392"/>
      <c r="CG59" s="392"/>
      <c r="CH59" s="392"/>
      <c r="CI59" s="392"/>
      <c r="CJ59" s="392"/>
      <c r="CK59" s="392"/>
      <c r="CL59" s="392"/>
      <c r="CM59" s="392"/>
      <c r="CN59" s="392"/>
      <c r="CO59" s="393"/>
      <c r="CP59" s="130"/>
      <c r="CQ59" s="131"/>
      <c r="CR59" s="132"/>
    </row>
    <row r="60" spans="2:96" ht="16.5" hidden="1" customHeight="1">
      <c r="B60" s="427" t="s">
        <v>194</v>
      </c>
      <c r="C60" s="428"/>
      <c r="D60" s="394"/>
      <c r="E60" s="392"/>
      <c r="F60" s="392"/>
      <c r="G60" s="392"/>
      <c r="H60" s="392"/>
      <c r="I60" s="392"/>
      <c r="J60" s="392"/>
      <c r="K60" s="392"/>
      <c r="L60" s="392"/>
      <c r="M60" s="393"/>
      <c r="N60" s="405"/>
      <c r="O60" s="406"/>
      <c r="P60" s="406"/>
      <c r="Q60" s="406"/>
      <c r="R60" s="407"/>
      <c r="S60" s="440"/>
      <c r="T60" s="441"/>
      <c r="U60" s="441"/>
      <c r="V60" s="442"/>
      <c r="W60" s="405"/>
      <c r="X60" s="407"/>
      <c r="Y60" s="405"/>
      <c r="Z60" s="407"/>
      <c r="AA60" s="400"/>
      <c r="AB60" s="401"/>
      <c r="AC60" s="402"/>
      <c r="AD60" s="431">
        <f t="shared" si="12"/>
        <v>0</v>
      </c>
      <c r="AE60" s="432"/>
      <c r="AF60" s="432"/>
      <c r="AG60" s="432"/>
      <c r="AH60" s="432"/>
      <c r="AI60" s="432"/>
      <c r="AJ60" s="432"/>
      <c r="AK60" s="432"/>
      <c r="AL60" s="432"/>
      <c r="AM60" s="432"/>
      <c r="AN60" s="432"/>
      <c r="AO60" s="433"/>
      <c r="AP60" s="431">
        <f t="shared" si="13"/>
        <v>0</v>
      </c>
      <c r="AQ60" s="432"/>
      <c r="AR60" s="433"/>
      <c r="AS60" s="431">
        <f t="shared" si="14"/>
        <v>0</v>
      </c>
      <c r="AT60" s="432"/>
      <c r="AU60" s="433"/>
      <c r="AV60" s="431">
        <f t="shared" si="15"/>
        <v>0</v>
      </c>
      <c r="AW60" s="432"/>
      <c r="AX60" s="433"/>
      <c r="AY60" s="431">
        <f t="shared" si="16"/>
        <v>0</v>
      </c>
      <c r="AZ60" s="432"/>
      <c r="BA60" s="433"/>
      <c r="BB60" s="420"/>
      <c r="BC60" s="421"/>
      <c r="BD60" s="422"/>
      <c r="BE60" s="423" t="str">
        <f t="shared" si="17"/>
        <v/>
      </c>
      <c r="BF60" s="424"/>
      <c r="BG60" s="425"/>
      <c r="BH60" s="426">
        <f t="shared" si="18"/>
        <v>0</v>
      </c>
      <c r="BI60" s="426"/>
      <c r="BJ60" s="426"/>
      <c r="BK60" s="426">
        <f t="shared" si="19"/>
        <v>0</v>
      </c>
      <c r="BL60" s="426"/>
      <c r="BM60" s="426"/>
      <c r="BN60" s="394"/>
      <c r="BO60" s="392"/>
      <c r="BP60" s="392"/>
      <c r="BQ60" s="392"/>
      <c r="BR60" s="392"/>
      <c r="BS60" s="392"/>
      <c r="BT60" s="392"/>
      <c r="BU60" s="392"/>
      <c r="BV60" s="392"/>
      <c r="BW60" s="392"/>
      <c r="BX60" s="392"/>
      <c r="BY60" s="392"/>
      <c r="BZ60" s="392"/>
      <c r="CA60" s="392"/>
      <c r="CB60" s="392"/>
      <c r="CC60" s="392"/>
      <c r="CD60" s="392"/>
      <c r="CE60" s="392"/>
      <c r="CF60" s="392"/>
      <c r="CG60" s="392"/>
      <c r="CH60" s="392"/>
      <c r="CI60" s="392"/>
      <c r="CJ60" s="392"/>
      <c r="CK60" s="392"/>
      <c r="CL60" s="392"/>
      <c r="CM60" s="392"/>
      <c r="CN60" s="392"/>
      <c r="CO60" s="393"/>
      <c r="CP60" s="130"/>
      <c r="CQ60" s="131"/>
      <c r="CR60" s="132"/>
    </row>
    <row r="61" spans="2:96" ht="16.5" hidden="1" customHeight="1">
      <c r="B61" s="427" t="s">
        <v>195</v>
      </c>
      <c r="C61" s="428"/>
      <c r="D61" s="394"/>
      <c r="E61" s="392"/>
      <c r="F61" s="392"/>
      <c r="G61" s="392"/>
      <c r="H61" s="392"/>
      <c r="I61" s="392"/>
      <c r="J61" s="392"/>
      <c r="K61" s="392"/>
      <c r="L61" s="392"/>
      <c r="M61" s="393"/>
      <c r="N61" s="405"/>
      <c r="O61" s="406"/>
      <c r="P61" s="406"/>
      <c r="Q61" s="406"/>
      <c r="R61" s="407"/>
      <c r="S61" s="438"/>
      <c r="T61" s="438"/>
      <c r="U61" s="438"/>
      <c r="V61" s="438"/>
      <c r="W61" s="405"/>
      <c r="X61" s="407"/>
      <c r="Y61" s="405"/>
      <c r="Z61" s="407"/>
      <c r="AA61" s="400"/>
      <c r="AB61" s="401"/>
      <c r="AC61" s="402"/>
      <c r="AD61" s="431">
        <f t="shared" si="12"/>
        <v>0</v>
      </c>
      <c r="AE61" s="432"/>
      <c r="AF61" s="432"/>
      <c r="AG61" s="432"/>
      <c r="AH61" s="432"/>
      <c r="AI61" s="432"/>
      <c r="AJ61" s="432"/>
      <c r="AK61" s="432"/>
      <c r="AL61" s="432"/>
      <c r="AM61" s="432"/>
      <c r="AN61" s="432"/>
      <c r="AO61" s="433"/>
      <c r="AP61" s="431">
        <f t="shared" si="13"/>
        <v>0</v>
      </c>
      <c r="AQ61" s="432"/>
      <c r="AR61" s="433"/>
      <c r="AS61" s="431">
        <f t="shared" si="14"/>
        <v>0</v>
      </c>
      <c r="AT61" s="432"/>
      <c r="AU61" s="433"/>
      <c r="AV61" s="431">
        <f t="shared" si="15"/>
        <v>0</v>
      </c>
      <c r="AW61" s="432"/>
      <c r="AX61" s="433"/>
      <c r="AY61" s="431">
        <f t="shared" si="16"/>
        <v>0</v>
      </c>
      <c r="AZ61" s="432"/>
      <c r="BA61" s="433"/>
      <c r="BB61" s="420"/>
      <c r="BC61" s="421"/>
      <c r="BD61" s="422"/>
      <c r="BE61" s="423" t="str">
        <f t="shared" si="17"/>
        <v/>
      </c>
      <c r="BF61" s="424"/>
      <c r="BG61" s="425"/>
      <c r="BH61" s="426">
        <f t="shared" si="18"/>
        <v>0</v>
      </c>
      <c r="BI61" s="426"/>
      <c r="BJ61" s="426"/>
      <c r="BK61" s="426">
        <f t="shared" si="19"/>
        <v>0</v>
      </c>
      <c r="BL61" s="426"/>
      <c r="BM61" s="426"/>
      <c r="BN61" s="394"/>
      <c r="BO61" s="392"/>
      <c r="BP61" s="392"/>
      <c r="BQ61" s="392"/>
      <c r="BR61" s="392"/>
      <c r="BS61" s="392"/>
      <c r="BT61" s="392"/>
      <c r="BU61" s="392"/>
      <c r="BV61" s="392"/>
      <c r="BW61" s="392"/>
      <c r="BX61" s="392"/>
      <c r="BY61" s="392"/>
      <c r="BZ61" s="392"/>
      <c r="CA61" s="392"/>
      <c r="CB61" s="392"/>
      <c r="CC61" s="392"/>
      <c r="CD61" s="392"/>
      <c r="CE61" s="392"/>
      <c r="CF61" s="392"/>
      <c r="CG61" s="392"/>
      <c r="CH61" s="392"/>
      <c r="CI61" s="392"/>
      <c r="CJ61" s="392"/>
      <c r="CK61" s="392"/>
      <c r="CL61" s="392"/>
      <c r="CM61" s="392"/>
      <c r="CN61" s="392"/>
      <c r="CO61" s="393"/>
      <c r="CP61" s="130"/>
      <c r="CQ61" s="131"/>
      <c r="CR61" s="132"/>
    </row>
    <row r="62" spans="2:96" ht="16.5" hidden="1" customHeight="1">
      <c r="B62" s="427" t="s">
        <v>196</v>
      </c>
      <c r="C62" s="428"/>
      <c r="D62" s="394"/>
      <c r="E62" s="392"/>
      <c r="F62" s="392"/>
      <c r="G62" s="392"/>
      <c r="H62" s="392"/>
      <c r="I62" s="392"/>
      <c r="J62" s="392"/>
      <c r="K62" s="392"/>
      <c r="L62" s="392"/>
      <c r="M62" s="393"/>
      <c r="N62" s="405"/>
      <c r="O62" s="406"/>
      <c r="P62" s="406"/>
      <c r="Q62" s="406"/>
      <c r="R62" s="407"/>
      <c r="S62" s="440"/>
      <c r="T62" s="441"/>
      <c r="U62" s="441"/>
      <c r="V62" s="442"/>
      <c r="W62" s="405"/>
      <c r="X62" s="407"/>
      <c r="Y62" s="405"/>
      <c r="Z62" s="407"/>
      <c r="AA62" s="400"/>
      <c r="AB62" s="401"/>
      <c r="AC62" s="402"/>
      <c r="AD62" s="431">
        <f t="shared" si="12"/>
        <v>0</v>
      </c>
      <c r="AE62" s="432"/>
      <c r="AF62" s="432"/>
      <c r="AG62" s="432"/>
      <c r="AH62" s="432"/>
      <c r="AI62" s="432"/>
      <c r="AJ62" s="432"/>
      <c r="AK62" s="432"/>
      <c r="AL62" s="432"/>
      <c r="AM62" s="432"/>
      <c r="AN62" s="432"/>
      <c r="AO62" s="433"/>
      <c r="AP62" s="431">
        <f t="shared" si="13"/>
        <v>0</v>
      </c>
      <c r="AQ62" s="432"/>
      <c r="AR62" s="433"/>
      <c r="AS62" s="431">
        <f t="shared" si="14"/>
        <v>0</v>
      </c>
      <c r="AT62" s="432"/>
      <c r="AU62" s="433"/>
      <c r="AV62" s="431">
        <f t="shared" si="15"/>
        <v>0</v>
      </c>
      <c r="AW62" s="432"/>
      <c r="AX62" s="433"/>
      <c r="AY62" s="431">
        <f t="shared" si="16"/>
        <v>0</v>
      </c>
      <c r="AZ62" s="432"/>
      <c r="BA62" s="433"/>
      <c r="BB62" s="420"/>
      <c r="BC62" s="421"/>
      <c r="BD62" s="422"/>
      <c r="BE62" s="423" t="str">
        <f t="shared" si="17"/>
        <v/>
      </c>
      <c r="BF62" s="424"/>
      <c r="BG62" s="425"/>
      <c r="BH62" s="426">
        <f t="shared" si="18"/>
        <v>0</v>
      </c>
      <c r="BI62" s="426"/>
      <c r="BJ62" s="426"/>
      <c r="BK62" s="426">
        <f t="shared" si="19"/>
        <v>0</v>
      </c>
      <c r="BL62" s="426"/>
      <c r="BM62" s="426"/>
      <c r="BN62" s="394"/>
      <c r="BO62" s="392"/>
      <c r="BP62" s="392"/>
      <c r="BQ62" s="392"/>
      <c r="BR62" s="392"/>
      <c r="BS62" s="392"/>
      <c r="BT62" s="392"/>
      <c r="BU62" s="392"/>
      <c r="BV62" s="392"/>
      <c r="BW62" s="392"/>
      <c r="BX62" s="392"/>
      <c r="BY62" s="392"/>
      <c r="BZ62" s="392"/>
      <c r="CA62" s="392"/>
      <c r="CB62" s="392"/>
      <c r="CC62" s="392"/>
      <c r="CD62" s="392"/>
      <c r="CE62" s="392"/>
      <c r="CF62" s="392"/>
      <c r="CG62" s="392"/>
      <c r="CH62" s="392"/>
      <c r="CI62" s="392"/>
      <c r="CJ62" s="392"/>
      <c r="CK62" s="392"/>
      <c r="CL62" s="392"/>
      <c r="CM62" s="392"/>
      <c r="CN62" s="392"/>
      <c r="CO62" s="393"/>
      <c r="CP62" s="130"/>
      <c r="CQ62" s="131"/>
      <c r="CR62" s="132"/>
    </row>
    <row r="63" spans="2:96" ht="16.5" hidden="1" customHeight="1">
      <c r="B63" s="427" t="s">
        <v>197</v>
      </c>
      <c r="C63" s="428"/>
      <c r="D63" s="394"/>
      <c r="E63" s="392"/>
      <c r="F63" s="392"/>
      <c r="G63" s="392"/>
      <c r="H63" s="392"/>
      <c r="I63" s="392"/>
      <c r="J63" s="392"/>
      <c r="K63" s="392"/>
      <c r="L63" s="392"/>
      <c r="M63" s="393"/>
      <c r="N63" s="405"/>
      <c r="O63" s="406"/>
      <c r="P63" s="406"/>
      <c r="Q63" s="406"/>
      <c r="R63" s="407"/>
      <c r="S63" s="440"/>
      <c r="T63" s="441"/>
      <c r="U63" s="441"/>
      <c r="V63" s="442"/>
      <c r="W63" s="405"/>
      <c r="X63" s="407"/>
      <c r="Y63" s="405"/>
      <c r="Z63" s="407"/>
      <c r="AA63" s="400"/>
      <c r="AB63" s="401"/>
      <c r="AC63" s="402"/>
      <c r="AD63" s="431">
        <f t="shared" si="12"/>
        <v>0</v>
      </c>
      <c r="AE63" s="432"/>
      <c r="AF63" s="432"/>
      <c r="AG63" s="432"/>
      <c r="AH63" s="432"/>
      <c r="AI63" s="432"/>
      <c r="AJ63" s="432"/>
      <c r="AK63" s="432"/>
      <c r="AL63" s="432"/>
      <c r="AM63" s="432"/>
      <c r="AN63" s="432"/>
      <c r="AO63" s="433"/>
      <c r="AP63" s="431">
        <f t="shared" si="13"/>
        <v>0</v>
      </c>
      <c r="AQ63" s="432"/>
      <c r="AR63" s="433"/>
      <c r="AS63" s="431">
        <f t="shared" si="14"/>
        <v>0</v>
      </c>
      <c r="AT63" s="432"/>
      <c r="AU63" s="433"/>
      <c r="AV63" s="431">
        <f t="shared" si="15"/>
        <v>0</v>
      </c>
      <c r="AW63" s="432"/>
      <c r="AX63" s="433"/>
      <c r="AY63" s="431">
        <f t="shared" si="16"/>
        <v>0</v>
      </c>
      <c r="AZ63" s="432"/>
      <c r="BA63" s="433"/>
      <c r="BB63" s="420"/>
      <c r="BC63" s="421"/>
      <c r="BD63" s="422"/>
      <c r="BE63" s="423" t="str">
        <f t="shared" si="17"/>
        <v/>
      </c>
      <c r="BF63" s="424"/>
      <c r="BG63" s="425"/>
      <c r="BH63" s="426">
        <f t="shared" si="18"/>
        <v>0</v>
      </c>
      <c r="BI63" s="426"/>
      <c r="BJ63" s="426"/>
      <c r="BK63" s="426">
        <f t="shared" si="19"/>
        <v>0</v>
      </c>
      <c r="BL63" s="426"/>
      <c r="BM63" s="426"/>
      <c r="BN63" s="394"/>
      <c r="BO63" s="392"/>
      <c r="BP63" s="392"/>
      <c r="BQ63" s="392"/>
      <c r="BR63" s="392"/>
      <c r="BS63" s="392"/>
      <c r="BT63" s="392"/>
      <c r="BU63" s="392"/>
      <c r="BV63" s="392"/>
      <c r="BW63" s="392"/>
      <c r="BX63" s="392"/>
      <c r="BY63" s="392"/>
      <c r="BZ63" s="392"/>
      <c r="CA63" s="392"/>
      <c r="CB63" s="392"/>
      <c r="CC63" s="392"/>
      <c r="CD63" s="392"/>
      <c r="CE63" s="392"/>
      <c r="CF63" s="392"/>
      <c r="CG63" s="392"/>
      <c r="CH63" s="392"/>
      <c r="CI63" s="392"/>
      <c r="CJ63" s="392"/>
      <c r="CK63" s="392"/>
      <c r="CL63" s="392"/>
      <c r="CM63" s="392"/>
      <c r="CN63" s="392"/>
      <c r="CO63" s="393"/>
      <c r="CP63" s="130"/>
      <c r="CQ63" s="131"/>
      <c r="CR63" s="132"/>
    </row>
    <row r="64" spans="2:96" ht="16.5" hidden="1" customHeight="1">
      <c r="B64" s="427" t="s">
        <v>198</v>
      </c>
      <c r="C64" s="428"/>
      <c r="D64" s="394"/>
      <c r="E64" s="392"/>
      <c r="F64" s="392"/>
      <c r="G64" s="392"/>
      <c r="H64" s="392"/>
      <c r="I64" s="392"/>
      <c r="J64" s="392"/>
      <c r="K64" s="392"/>
      <c r="L64" s="392"/>
      <c r="M64" s="393"/>
      <c r="N64" s="405"/>
      <c r="O64" s="406"/>
      <c r="P64" s="406"/>
      <c r="Q64" s="406"/>
      <c r="R64" s="407"/>
      <c r="S64" s="440"/>
      <c r="T64" s="441"/>
      <c r="U64" s="441"/>
      <c r="V64" s="442"/>
      <c r="W64" s="405"/>
      <c r="X64" s="407"/>
      <c r="Y64" s="405"/>
      <c r="Z64" s="407"/>
      <c r="AA64" s="400"/>
      <c r="AB64" s="401"/>
      <c r="AC64" s="402"/>
      <c r="AD64" s="431">
        <f t="shared" si="12"/>
        <v>0</v>
      </c>
      <c r="AE64" s="432"/>
      <c r="AF64" s="432"/>
      <c r="AG64" s="432"/>
      <c r="AH64" s="432"/>
      <c r="AI64" s="432"/>
      <c r="AJ64" s="432"/>
      <c r="AK64" s="432"/>
      <c r="AL64" s="432"/>
      <c r="AM64" s="432"/>
      <c r="AN64" s="432"/>
      <c r="AO64" s="433"/>
      <c r="AP64" s="431">
        <f t="shared" si="13"/>
        <v>0</v>
      </c>
      <c r="AQ64" s="432"/>
      <c r="AR64" s="433"/>
      <c r="AS64" s="431">
        <f t="shared" si="14"/>
        <v>0</v>
      </c>
      <c r="AT64" s="432"/>
      <c r="AU64" s="433"/>
      <c r="AV64" s="431">
        <f t="shared" si="15"/>
        <v>0</v>
      </c>
      <c r="AW64" s="432"/>
      <c r="AX64" s="433"/>
      <c r="AY64" s="431">
        <f t="shared" si="16"/>
        <v>0</v>
      </c>
      <c r="AZ64" s="432"/>
      <c r="BA64" s="433"/>
      <c r="BB64" s="420"/>
      <c r="BC64" s="421"/>
      <c r="BD64" s="422"/>
      <c r="BE64" s="423" t="str">
        <f t="shared" si="17"/>
        <v/>
      </c>
      <c r="BF64" s="424"/>
      <c r="BG64" s="425"/>
      <c r="BH64" s="426">
        <f t="shared" si="18"/>
        <v>0</v>
      </c>
      <c r="BI64" s="426"/>
      <c r="BJ64" s="426"/>
      <c r="BK64" s="426">
        <f t="shared" si="19"/>
        <v>0</v>
      </c>
      <c r="BL64" s="426"/>
      <c r="BM64" s="426"/>
      <c r="BN64" s="394"/>
      <c r="BO64" s="392"/>
      <c r="BP64" s="392"/>
      <c r="BQ64" s="392"/>
      <c r="BR64" s="392"/>
      <c r="BS64" s="392"/>
      <c r="BT64" s="392"/>
      <c r="BU64" s="392"/>
      <c r="BV64" s="392"/>
      <c r="BW64" s="392"/>
      <c r="BX64" s="392"/>
      <c r="BY64" s="392"/>
      <c r="BZ64" s="392"/>
      <c r="CA64" s="392"/>
      <c r="CB64" s="392"/>
      <c r="CC64" s="392"/>
      <c r="CD64" s="392"/>
      <c r="CE64" s="392"/>
      <c r="CF64" s="392"/>
      <c r="CG64" s="392"/>
      <c r="CH64" s="392"/>
      <c r="CI64" s="392"/>
      <c r="CJ64" s="392"/>
      <c r="CK64" s="392"/>
      <c r="CL64" s="392"/>
      <c r="CM64" s="392"/>
      <c r="CN64" s="392"/>
      <c r="CO64" s="393"/>
      <c r="CP64" s="130"/>
      <c r="CQ64" s="131"/>
      <c r="CR64" s="132"/>
    </row>
    <row r="65" spans="1:96" ht="16.5" hidden="1" customHeight="1">
      <c r="B65" s="427" t="s">
        <v>199</v>
      </c>
      <c r="C65" s="428"/>
      <c r="D65" s="394"/>
      <c r="E65" s="392"/>
      <c r="F65" s="392"/>
      <c r="G65" s="392"/>
      <c r="H65" s="392"/>
      <c r="I65" s="392"/>
      <c r="J65" s="392"/>
      <c r="K65" s="392"/>
      <c r="L65" s="392"/>
      <c r="M65" s="393"/>
      <c r="N65" s="405"/>
      <c r="O65" s="406"/>
      <c r="P65" s="406"/>
      <c r="Q65" s="406"/>
      <c r="R65" s="407"/>
      <c r="S65" s="440"/>
      <c r="T65" s="441"/>
      <c r="U65" s="441"/>
      <c r="V65" s="442"/>
      <c r="W65" s="405"/>
      <c r="X65" s="407"/>
      <c r="Y65" s="405"/>
      <c r="Z65" s="407"/>
      <c r="AA65" s="400"/>
      <c r="AB65" s="401"/>
      <c r="AC65" s="402"/>
      <c r="AD65" s="431">
        <f t="shared" si="12"/>
        <v>0</v>
      </c>
      <c r="AE65" s="432"/>
      <c r="AF65" s="432"/>
      <c r="AG65" s="432"/>
      <c r="AH65" s="432"/>
      <c r="AI65" s="432"/>
      <c r="AJ65" s="432"/>
      <c r="AK65" s="432"/>
      <c r="AL65" s="432"/>
      <c r="AM65" s="432"/>
      <c r="AN65" s="432"/>
      <c r="AO65" s="433"/>
      <c r="AP65" s="431">
        <f t="shared" si="13"/>
        <v>0</v>
      </c>
      <c r="AQ65" s="432"/>
      <c r="AR65" s="433"/>
      <c r="AS65" s="431">
        <f t="shared" si="14"/>
        <v>0</v>
      </c>
      <c r="AT65" s="432"/>
      <c r="AU65" s="433"/>
      <c r="AV65" s="431">
        <f t="shared" si="15"/>
        <v>0</v>
      </c>
      <c r="AW65" s="432"/>
      <c r="AX65" s="433"/>
      <c r="AY65" s="431">
        <f t="shared" si="16"/>
        <v>0</v>
      </c>
      <c r="AZ65" s="432"/>
      <c r="BA65" s="433"/>
      <c r="BB65" s="420"/>
      <c r="BC65" s="421"/>
      <c r="BD65" s="422"/>
      <c r="BE65" s="423" t="str">
        <f t="shared" si="17"/>
        <v/>
      </c>
      <c r="BF65" s="424"/>
      <c r="BG65" s="425"/>
      <c r="BH65" s="426">
        <f t="shared" si="18"/>
        <v>0</v>
      </c>
      <c r="BI65" s="426"/>
      <c r="BJ65" s="426"/>
      <c r="BK65" s="426">
        <f t="shared" si="19"/>
        <v>0</v>
      </c>
      <c r="BL65" s="426"/>
      <c r="BM65" s="426"/>
      <c r="BN65" s="394"/>
      <c r="BO65" s="392"/>
      <c r="BP65" s="392"/>
      <c r="BQ65" s="392"/>
      <c r="BR65" s="392"/>
      <c r="BS65" s="392"/>
      <c r="BT65" s="392"/>
      <c r="BU65" s="392"/>
      <c r="BV65" s="392"/>
      <c r="BW65" s="392"/>
      <c r="BX65" s="392"/>
      <c r="BY65" s="392"/>
      <c r="BZ65" s="392"/>
      <c r="CA65" s="392"/>
      <c r="CB65" s="392"/>
      <c r="CC65" s="392"/>
      <c r="CD65" s="392"/>
      <c r="CE65" s="392"/>
      <c r="CF65" s="392"/>
      <c r="CG65" s="392"/>
      <c r="CH65" s="392"/>
      <c r="CI65" s="392"/>
      <c r="CJ65" s="392"/>
      <c r="CK65" s="392"/>
      <c r="CL65" s="392"/>
      <c r="CM65" s="392"/>
      <c r="CN65" s="392"/>
      <c r="CO65" s="393"/>
      <c r="CP65" s="130"/>
      <c r="CQ65" s="131"/>
      <c r="CR65" s="132"/>
    </row>
    <row r="66" spans="1:96" ht="16.5" hidden="1" customHeight="1">
      <c r="B66" s="427" t="s">
        <v>200</v>
      </c>
      <c r="C66" s="428"/>
      <c r="D66" s="394"/>
      <c r="E66" s="392"/>
      <c r="F66" s="392"/>
      <c r="G66" s="392"/>
      <c r="H66" s="392"/>
      <c r="I66" s="392"/>
      <c r="J66" s="392"/>
      <c r="K66" s="392"/>
      <c r="L66" s="392"/>
      <c r="M66" s="393"/>
      <c r="N66" s="405"/>
      <c r="O66" s="406"/>
      <c r="P66" s="406"/>
      <c r="Q66" s="406"/>
      <c r="R66" s="407"/>
      <c r="S66" s="438"/>
      <c r="T66" s="438"/>
      <c r="U66" s="438"/>
      <c r="V66" s="438"/>
      <c r="W66" s="405"/>
      <c r="X66" s="407"/>
      <c r="Y66" s="405"/>
      <c r="Z66" s="407"/>
      <c r="AA66" s="400"/>
      <c r="AB66" s="401"/>
      <c r="AC66" s="402"/>
      <c r="AD66" s="431">
        <f t="shared" si="12"/>
        <v>0</v>
      </c>
      <c r="AE66" s="432"/>
      <c r="AF66" s="432"/>
      <c r="AG66" s="432"/>
      <c r="AH66" s="432"/>
      <c r="AI66" s="432"/>
      <c r="AJ66" s="432"/>
      <c r="AK66" s="432"/>
      <c r="AL66" s="432"/>
      <c r="AM66" s="432"/>
      <c r="AN66" s="432"/>
      <c r="AO66" s="433"/>
      <c r="AP66" s="431">
        <f t="shared" si="13"/>
        <v>0</v>
      </c>
      <c r="AQ66" s="432"/>
      <c r="AR66" s="433"/>
      <c r="AS66" s="431">
        <f t="shared" si="14"/>
        <v>0</v>
      </c>
      <c r="AT66" s="432"/>
      <c r="AU66" s="433"/>
      <c r="AV66" s="431">
        <f t="shared" si="15"/>
        <v>0</v>
      </c>
      <c r="AW66" s="432"/>
      <c r="AX66" s="433"/>
      <c r="AY66" s="431">
        <f t="shared" si="16"/>
        <v>0</v>
      </c>
      <c r="AZ66" s="432"/>
      <c r="BA66" s="433"/>
      <c r="BB66" s="420"/>
      <c r="BC66" s="421"/>
      <c r="BD66" s="422"/>
      <c r="BE66" s="423" t="str">
        <f t="shared" si="17"/>
        <v/>
      </c>
      <c r="BF66" s="424"/>
      <c r="BG66" s="425"/>
      <c r="BH66" s="426">
        <f t="shared" si="18"/>
        <v>0</v>
      </c>
      <c r="BI66" s="426"/>
      <c r="BJ66" s="426"/>
      <c r="BK66" s="426">
        <f t="shared" si="19"/>
        <v>0</v>
      </c>
      <c r="BL66" s="426"/>
      <c r="BM66" s="426"/>
      <c r="BN66" s="394"/>
      <c r="BO66" s="392"/>
      <c r="BP66" s="392"/>
      <c r="BQ66" s="392"/>
      <c r="BR66" s="392"/>
      <c r="BS66" s="392"/>
      <c r="BT66" s="392"/>
      <c r="BU66" s="392"/>
      <c r="BV66" s="392"/>
      <c r="BW66" s="392"/>
      <c r="BX66" s="392"/>
      <c r="BY66" s="392"/>
      <c r="BZ66" s="392"/>
      <c r="CA66" s="392"/>
      <c r="CB66" s="392"/>
      <c r="CC66" s="392"/>
      <c r="CD66" s="392"/>
      <c r="CE66" s="392"/>
      <c r="CF66" s="392"/>
      <c r="CG66" s="392"/>
      <c r="CH66" s="392"/>
      <c r="CI66" s="392"/>
      <c r="CJ66" s="392"/>
      <c r="CK66" s="392"/>
      <c r="CL66" s="392"/>
      <c r="CM66" s="392"/>
      <c r="CN66" s="392"/>
      <c r="CO66" s="393"/>
      <c r="CP66" s="130"/>
      <c r="CQ66" s="131"/>
      <c r="CR66" s="132"/>
    </row>
    <row r="67" spans="1:96" ht="16.5" hidden="1" customHeight="1">
      <c r="B67" s="427" t="s">
        <v>201</v>
      </c>
      <c r="C67" s="428"/>
      <c r="D67" s="394"/>
      <c r="E67" s="392"/>
      <c r="F67" s="392"/>
      <c r="G67" s="392"/>
      <c r="H67" s="392"/>
      <c r="I67" s="392"/>
      <c r="J67" s="392"/>
      <c r="K67" s="392"/>
      <c r="L67" s="392"/>
      <c r="M67" s="393"/>
      <c r="N67" s="405"/>
      <c r="O67" s="406"/>
      <c r="P67" s="406"/>
      <c r="Q67" s="406"/>
      <c r="R67" s="407"/>
      <c r="S67" s="440"/>
      <c r="T67" s="441"/>
      <c r="U67" s="441"/>
      <c r="V67" s="442"/>
      <c r="W67" s="405"/>
      <c r="X67" s="407"/>
      <c r="Y67" s="405"/>
      <c r="Z67" s="407"/>
      <c r="AA67" s="400"/>
      <c r="AB67" s="401"/>
      <c r="AC67" s="402"/>
      <c r="AD67" s="431">
        <f t="shared" si="12"/>
        <v>0</v>
      </c>
      <c r="AE67" s="432"/>
      <c r="AF67" s="432"/>
      <c r="AG67" s="432"/>
      <c r="AH67" s="432"/>
      <c r="AI67" s="432"/>
      <c r="AJ67" s="432"/>
      <c r="AK67" s="432"/>
      <c r="AL67" s="432"/>
      <c r="AM67" s="432"/>
      <c r="AN67" s="432"/>
      <c r="AO67" s="433"/>
      <c r="AP67" s="431">
        <f t="shared" si="13"/>
        <v>0</v>
      </c>
      <c r="AQ67" s="432"/>
      <c r="AR67" s="433"/>
      <c r="AS67" s="431">
        <f t="shared" si="14"/>
        <v>0</v>
      </c>
      <c r="AT67" s="432"/>
      <c r="AU67" s="433"/>
      <c r="AV67" s="431">
        <f t="shared" si="15"/>
        <v>0</v>
      </c>
      <c r="AW67" s="432"/>
      <c r="AX67" s="433"/>
      <c r="AY67" s="431">
        <f t="shared" si="16"/>
        <v>0</v>
      </c>
      <c r="AZ67" s="432"/>
      <c r="BA67" s="433"/>
      <c r="BB67" s="420"/>
      <c r="BC67" s="421"/>
      <c r="BD67" s="422"/>
      <c r="BE67" s="423" t="str">
        <f t="shared" si="17"/>
        <v/>
      </c>
      <c r="BF67" s="424"/>
      <c r="BG67" s="425"/>
      <c r="BH67" s="426">
        <f t="shared" si="18"/>
        <v>0</v>
      </c>
      <c r="BI67" s="426"/>
      <c r="BJ67" s="426"/>
      <c r="BK67" s="426">
        <f t="shared" si="19"/>
        <v>0</v>
      </c>
      <c r="BL67" s="426"/>
      <c r="BM67" s="426"/>
      <c r="BN67" s="394"/>
      <c r="BO67" s="392"/>
      <c r="BP67" s="392"/>
      <c r="BQ67" s="392"/>
      <c r="BR67" s="392"/>
      <c r="BS67" s="392"/>
      <c r="BT67" s="392"/>
      <c r="BU67" s="392"/>
      <c r="BV67" s="392"/>
      <c r="BW67" s="392"/>
      <c r="BX67" s="392"/>
      <c r="BY67" s="392"/>
      <c r="BZ67" s="392"/>
      <c r="CA67" s="392"/>
      <c r="CB67" s="392"/>
      <c r="CC67" s="392"/>
      <c r="CD67" s="392"/>
      <c r="CE67" s="392"/>
      <c r="CF67" s="392"/>
      <c r="CG67" s="392"/>
      <c r="CH67" s="392"/>
      <c r="CI67" s="392"/>
      <c r="CJ67" s="392"/>
      <c r="CK67" s="392"/>
      <c r="CL67" s="392"/>
      <c r="CM67" s="392"/>
      <c r="CN67" s="392"/>
      <c r="CO67" s="393"/>
      <c r="CP67" s="130"/>
      <c r="CQ67" s="131"/>
      <c r="CR67" s="132"/>
    </row>
    <row r="68" spans="1:96" ht="16.5" hidden="1" customHeight="1">
      <c r="B68" s="427" t="s">
        <v>202</v>
      </c>
      <c r="C68" s="428"/>
      <c r="D68" s="394"/>
      <c r="E68" s="392"/>
      <c r="F68" s="392"/>
      <c r="G68" s="392"/>
      <c r="H68" s="392"/>
      <c r="I68" s="392"/>
      <c r="J68" s="392"/>
      <c r="K68" s="392"/>
      <c r="L68" s="392"/>
      <c r="M68" s="393"/>
      <c r="N68" s="405"/>
      <c r="O68" s="406"/>
      <c r="P68" s="406"/>
      <c r="Q68" s="406"/>
      <c r="R68" s="407"/>
      <c r="S68" s="440"/>
      <c r="T68" s="441"/>
      <c r="U68" s="441"/>
      <c r="V68" s="442"/>
      <c r="W68" s="405"/>
      <c r="X68" s="407"/>
      <c r="Y68" s="405"/>
      <c r="Z68" s="407"/>
      <c r="AA68" s="400"/>
      <c r="AB68" s="401"/>
      <c r="AC68" s="402"/>
      <c r="AD68" s="431">
        <f t="shared" si="12"/>
        <v>0</v>
      </c>
      <c r="AE68" s="432"/>
      <c r="AF68" s="432"/>
      <c r="AG68" s="432"/>
      <c r="AH68" s="432"/>
      <c r="AI68" s="432"/>
      <c r="AJ68" s="432"/>
      <c r="AK68" s="432"/>
      <c r="AL68" s="432"/>
      <c r="AM68" s="432"/>
      <c r="AN68" s="432"/>
      <c r="AO68" s="433"/>
      <c r="AP68" s="431">
        <f t="shared" si="13"/>
        <v>0</v>
      </c>
      <c r="AQ68" s="432"/>
      <c r="AR68" s="433"/>
      <c r="AS68" s="431">
        <f t="shared" si="14"/>
        <v>0</v>
      </c>
      <c r="AT68" s="432"/>
      <c r="AU68" s="433"/>
      <c r="AV68" s="431">
        <f t="shared" si="15"/>
        <v>0</v>
      </c>
      <c r="AW68" s="432"/>
      <c r="AX68" s="433"/>
      <c r="AY68" s="431">
        <f t="shared" si="16"/>
        <v>0</v>
      </c>
      <c r="AZ68" s="432"/>
      <c r="BA68" s="433"/>
      <c r="BB68" s="420"/>
      <c r="BC68" s="421"/>
      <c r="BD68" s="422"/>
      <c r="BE68" s="423" t="str">
        <f t="shared" si="17"/>
        <v/>
      </c>
      <c r="BF68" s="424"/>
      <c r="BG68" s="425"/>
      <c r="BH68" s="426">
        <f t="shared" si="18"/>
        <v>0</v>
      </c>
      <c r="BI68" s="426"/>
      <c r="BJ68" s="426"/>
      <c r="BK68" s="426">
        <f t="shared" si="19"/>
        <v>0</v>
      </c>
      <c r="BL68" s="426"/>
      <c r="BM68" s="426"/>
      <c r="BN68" s="394"/>
      <c r="BO68" s="392"/>
      <c r="BP68" s="392"/>
      <c r="BQ68" s="392"/>
      <c r="BR68" s="392"/>
      <c r="BS68" s="392"/>
      <c r="BT68" s="392"/>
      <c r="BU68" s="392"/>
      <c r="BV68" s="392"/>
      <c r="BW68" s="392"/>
      <c r="BX68" s="392"/>
      <c r="BY68" s="392"/>
      <c r="BZ68" s="392"/>
      <c r="CA68" s="392"/>
      <c r="CB68" s="392"/>
      <c r="CC68" s="392"/>
      <c r="CD68" s="392"/>
      <c r="CE68" s="392"/>
      <c r="CF68" s="392"/>
      <c r="CG68" s="392"/>
      <c r="CH68" s="392"/>
      <c r="CI68" s="392"/>
      <c r="CJ68" s="392"/>
      <c r="CK68" s="392"/>
      <c r="CL68" s="392"/>
      <c r="CM68" s="392"/>
      <c r="CN68" s="392"/>
      <c r="CO68" s="393"/>
      <c r="CP68" s="130"/>
      <c r="CQ68" s="131"/>
      <c r="CR68" s="132"/>
    </row>
    <row r="69" spans="1:96" ht="16.5" hidden="1" customHeight="1">
      <c r="B69" s="427" t="s">
        <v>203</v>
      </c>
      <c r="C69" s="428"/>
      <c r="D69" s="394"/>
      <c r="E69" s="392"/>
      <c r="F69" s="392"/>
      <c r="G69" s="392"/>
      <c r="H69" s="392"/>
      <c r="I69" s="392"/>
      <c r="J69" s="392"/>
      <c r="K69" s="392"/>
      <c r="L69" s="392"/>
      <c r="M69" s="393"/>
      <c r="N69" s="405"/>
      <c r="O69" s="406"/>
      <c r="P69" s="406"/>
      <c r="Q69" s="406"/>
      <c r="R69" s="407"/>
      <c r="S69" s="440"/>
      <c r="T69" s="441"/>
      <c r="U69" s="441"/>
      <c r="V69" s="442"/>
      <c r="W69" s="405"/>
      <c r="X69" s="407"/>
      <c r="Y69" s="405"/>
      <c r="Z69" s="407"/>
      <c r="AA69" s="400"/>
      <c r="AB69" s="401"/>
      <c r="AC69" s="402"/>
      <c r="AD69" s="431">
        <f t="shared" si="12"/>
        <v>0</v>
      </c>
      <c r="AE69" s="432"/>
      <c r="AF69" s="432"/>
      <c r="AG69" s="432"/>
      <c r="AH69" s="432"/>
      <c r="AI69" s="432"/>
      <c r="AJ69" s="432"/>
      <c r="AK69" s="432"/>
      <c r="AL69" s="432"/>
      <c r="AM69" s="432"/>
      <c r="AN69" s="432"/>
      <c r="AO69" s="433"/>
      <c r="AP69" s="431">
        <f t="shared" si="13"/>
        <v>0</v>
      </c>
      <c r="AQ69" s="432"/>
      <c r="AR69" s="433"/>
      <c r="AS69" s="431">
        <f t="shared" si="14"/>
        <v>0</v>
      </c>
      <c r="AT69" s="432"/>
      <c r="AU69" s="433"/>
      <c r="AV69" s="431">
        <f t="shared" si="15"/>
        <v>0</v>
      </c>
      <c r="AW69" s="432"/>
      <c r="AX69" s="433"/>
      <c r="AY69" s="431">
        <f t="shared" si="16"/>
        <v>0</v>
      </c>
      <c r="AZ69" s="432"/>
      <c r="BA69" s="433"/>
      <c r="BB69" s="420"/>
      <c r="BC69" s="421"/>
      <c r="BD69" s="422"/>
      <c r="BE69" s="423" t="str">
        <f t="shared" si="17"/>
        <v/>
      </c>
      <c r="BF69" s="424"/>
      <c r="BG69" s="425"/>
      <c r="BH69" s="426">
        <f t="shared" si="18"/>
        <v>0</v>
      </c>
      <c r="BI69" s="426"/>
      <c r="BJ69" s="426"/>
      <c r="BK69" s="426">
        <f t="shared" si="19"/>
        <v>0</v>
      </c>
      <c r="BL69" s="426"/>
      <c r="BM69" s="426"/>
      <c r="BN69" s="394"/>
      <c r="BO69" s="392"/>
      <c r="BP69" s="392"/>
      <c r="BQ69" s="392"/>
      <c r="BR69" s="392"/>
      <c r="BS69" s="392"/>
      <c r="BT69" s="392"/>
      <c r="BU69" s="392"/>
      <c r="BV69" s="392"/>
      <c r="BW69" s="392"/>
      <c r="BX69" s="392"/>
      <c r="BY69" s="392"/>
      <c r="BZ69" s="392"/>
      <c r="CA69" s="392"/>
      <c r="CB69" s="392"/>
      <c r="CC69" s="392"/>
      <c r="CD69" s="392"/>
      <c r="CE69" s="392"/>
      <c r="CF69" s="392"/>
      <c r="CG69" s="392"/>
      <c r="CH69" s="392"/>
      <c r="CI69" s="392"/>
      <c r="CJ69" s="392"/>
      <c r="CK69" s="392"/>
      <c r="CL69" s="392"/>
      <c r="CM69" s="392"/>
      <c r="CN69" s="392"/>
      <c r="CO69" s="393"/>
      <c r="CP69" s="130"/>
      <c r="CQ69" s="131"/>
      <c r="CR69" s="132"/>
    </row>
    <row r="70" spans="1:96" ht="16.5" hidden="1" customHeight="1">
      <c r="B70" s="427" t="s">
        <v>204</v>
      </c>
      <c r="C70" s="428"/>
      <c r="D70" s="394"/>
      <c r="E70" s="392"/>
      <c r="F70" s="392"/>
      <c r="G70" s="392"/>
      <c r="H70" s="392"/>
      <c r="I70" s="392"/>
      <c r="J70" s="392"/>
      <c r="K70" s="392"/>
      <c r="L70" s="392"/>
      <c r="M70" s="393"/>
      <c r="N70" s="405"/>
      <c r="O70" s="406"/>
      <c r="P70" s="406"/>
      <c r="Q70" s="406"/>
      <c r="R70" s="407"/>
      <c r="S70" s="440"/>
      <c r="T70" s="441"/>
      <c r="U70" s="441"/>
      <c r="V70" s="442"/>
      <c r="W70" s="405"/>
      <c r="X70" s="407"/>
      <c r="Y70" s="405"/>
      <c r="Z70" s="407"/>
      <c r="AA70" s="400"/>
      <c r="AB70" s="401"/>
      <c r="AC70" s="402"/>
      <c r="AD70" s="431">
        <f t="shared" si="12"/>
        <v>0</v>
      </c>
      <c r="AE70" s="432"/>
      <c r="AF70" s="432"/>
      <c r="AG70" s="432"/>
      <c r="AH70" s="432"/>
      <c r="AI70" s="432"/>
      <c r="AJ70" s="432"/>
      <c r="AK70" s="432"/>
      <c r="AL70" s="432"/>
      <c r="AM70" s="432"/>
      <c r="AN70" s="432"/>
      <c r="AO70" s="433"/>
      <c r="AP70" s="431">
        <f t="shared" si="13"/>
        <v>0</v>
      </c>
      <c r="AQ70" s="432"/>
      <c r="AR70" s="433"/>
      <c r="AS70" s="431">
        <f t="shared" si="14"/>
        <v>0</v>
      </c>
      <c r="AT70" s="432"/>
      <c r="AU70" s="433"/>
      <c r="AV70" s="431">
        <f t="shared" si="15"/>
        <v>0</v>
      </c>
      <c r="AW70" s="432"/>
      <c r="AX70" s="433"/>
      <c r="AY70" s="431">
        <f t="shared" si="16"/>
        <v>0</v>
      </c>
      <c r="AZ70" s="432"/>
      <c r="BA70" s="433"/>
      <c r="BB70" s="420"/>
      <c r="BC70" s="421"/>
      <c r="BD70" s="422"/>
      <c r="BE70" s="423" t="str">
        <f t="shared" si="17"/>
        <v/>
      </c>
      <c r="BF70" s="424"/>
      <c r="BG70" s="425"/>
      <c r="BH70" s="426">
        <f t="shared" si="18"/>
        <v>0</v>
      </c>
      <c r="BI70" s="426"/>
      <c r="BJ70" s="426"/>
      <c r="BK70" s="426">
        <f t="shared" si="19"/>
        <v>0</v>
      </c>
      <c r="BL70" s="426"/>
      <c r="BM70" s="426"/>
      <c r="BN70" s="394"/>
      <c r="BO70" s="392"/>
      <c r="BP70" s="392"/>
      <c r="BQ70" s="392"/>
      <c r="BR70" s="392"/>
      <c r="BS70" s="392"/>
      <c r="BT70" s="392"/>
      <c r="BU70" s="392"/>
      <c r="BV70" s="392"/>
      <c r="BW70" s="392"/>
      <c r="BX70" s="392"/>
      <c r="BY70" s="392"/>
      <c r="BZ70" s="392"/>
      <c r="CA70" s="392"/>
      <c r="CB70" s="392"/>
      <c r="CC70" s="392"/>
      <c r="CD70" s="392"/>
      <c r="CE70" s="392"/>
      <c r="CF70" s="392"/>
      <c r="CG70" s="392"/>
      <c r="CH70" s="392"/>
      <c r="CI70" s="392"/>
      <c r="CJ70" s="392"/>
      <c r="CK70" s="392"/>
      <c r="CL70" s="392"/>
      <c r="CM70" s="392"/>
      <c r="CN70" s="392"/>
      <c r="CO70" s="393"/>
      <c r="CP70" s="130"/>
      <c r="CQ70" s="131"/>
      <c r="CR70" s="132"/>
    </row>
    <row r="71" spans="1:96" ht="16.5" hidden="1" customHeight="1">
      <c r="B71" s="427" t="s">
        <v>205</v>
      </c>
      <c r="C71" s="428"/>
      <c r="D71" s="394"/>
      <c r="E71" s="392"/>
      <c r="F71" s="392"/>
      <c r="G71" s="392"/>
      <c r="H71" s="392"/>
      <c r="I71" s="392"/>
      <c r="J71" s="392"/>
      <c r="K71" s="392"/>
      <c r="L71" s="392"/>
      <c r="M71" s="393"/>
      <c r="N71" s="405"/>
      <c r="O71" s="406"/>
      <c r="P71" s="406"/>
      <c r="Q71" s="406"/>
      <c r="R71" s="407"/>
      <c r="S71" s="438"/>
      <c r="T71" s="438"/>
      <c r="U71" s="438"/>
      <c r="V71" s="438"/>
      <c r="W71" s="405"/>
      <c r="X71" s="407"/>
      <c r="Y71" s="405"/>
      <c r="Z71" s="407"/>
      <c r="AA71" s="400"/>
      <c r="AB71" s="401"/>
      <c r="AC71" s="402"/>
      <c r="AD71" s="431">
        <f t="shared" si="12"/>
        <v>0</v>
      </c>
      <c r="AE71" s="432"/>
      <c r="AF71" s="432"/>
      <c r="AG71" s="432"/>
      <c r="AH71" s="432"/>
      <c r="AI71" s="432"/>
      <c r="AJ71" s="432"/>
      <c r="AK71" s="432"/>
      <c r="AL71" s="432"/>
      <c r="AM71" s="432"/>
      <c r="AN71" s="432"/>
      <c r="AO71" s="433"/>
      <c r="AP71" s="431">
        <f t="shared" si="13"/>
        <v>0</v>
      </c>
      <c r="AQ71" s="432"/>
      <c r="AR71" s="433"/>
      <c r="AS71" s="431">
        <f t="shared" si="14"/>
        <v>0</v>
      </c>
      <c r="AT71" s="432"/>
      <c r="AU71" s="433"/>
      <c r="AV71" s="431">
        <f t="shared" si="15"/>
        <v>0</v>
      </c>
      <c r="AW71" s="432"/>
      <c r="AX71" s="433"/>
      <c r="AY71" s="431">
        <f t="shared" si="16"/>
        <v>0</v>
      </c>
      <c r="AZ71" s="432"/>
      <c r="BA71" s="433"/>
      <c r="BB71" s="420"/>
      <c r="BC71" s="421"/>
      <c r="BD71" s="422"/>
      <c r="BE71" s="423" t="str">
        <f t="shared" si="17"/>
        <v/>
      </c>
      <c r="BF71" s="424"/>
      <c r="BG71" s="425"/>
      <c r="BH71" s="426">
        <f t="shared" si="18"/>
        <v>0</v>
      </c>
      <c r="BI71" s="426"/>
      <c r="BJ71" s="426"/>
      <c r="BK71" s="426">
        <f t="shared" si="19"/>
        <v>0</v>
      </c>
      <c r="BL71" s="426"/>
      <c r="BM71" s="426"/>
      <c r="BN71" s="394"/>
      <c r="BO71" s="392"/>
      <c r="BP71" s="392"/>
      <c r="BQ71" s="392"/>
      <c r="BR71" s="392"/>
      <c r="BS71" s="392"/>
      <c r="BT71" s="392"/>
      <c r="BU71" s="392"/>
      <c r="BV71" s="392"/>
      <c r="BW71" s="392"/>
      <c r="BX71" s="392"/>
      <c r="BY71" s="392"/>
      <c r="BZ71" s="392"/>
      <c r="CA71" s="392"/>
      <c r="CB71" s="392"/>
      <c r="CC71" s="392"/>
      <c r="CD71" s="392"/>
      <c r="CE71" s="392"/>
      <c r="CF71" s="392"/>
      <c r="CG71" s="392"/>
      <c r="CH71" s="392"/>
      <c r="CI71" s="392"/>
      <c r="CJ71" s="392"/>
      <c r="CK71" s="392"/>
      <c r="CL71" s="392"/>
      <c r="CM71" s="392"/>
      <c r="CN71" s="392"/>
      <c r="CO71" s="393"/>
      <c r="CP71" s="130"/>
      <c r="CQ71" s="131"/>
      <c r="CR71" s="132"/>
    </row>
    <row r="72" spans="1:96" ht="16.5" hidden="1" customHeight="1">
      <c r="B72" s="427" t="s">
        <v>206</v>
      </c>
      <c r="C72" s="428"/>
      <c r="D72" s="394"/>
      <c r="E72" s="392"/>
      <c r="F72" s="392"/>
      <c r="G72" s="392"/>
      <c r="H72" s="392"/>
      <c r="I72" s="392"/>
      <c r="J72" s="392"/>
      <c r="K72" s="392"/>
      <c r="L72" s="392"/>
      <c r="M72" s="393"/>
      <c r="N72" s="405"/>
      <c r="O72" s="406"/>
      <c r="P72" s="406"/>
      <c r="Q72" s="406"/>
      <c r="R72" s="407"/>
      <c r="S72" s="440"/>
      <c r="T72" s="441"/>
      <c r="U72" s="441"/>
      <c r="V72" s="442"/>
      <c r="W72" s="405"/>
      <c r="X72" s="407"/>
      <c r="Y72" s="405"/>
      <c r="Z72" s="407"/>
      <c r="AA72" s="400"/>
      <c r="AB72" s="401"/>
      <c r="AC72" s="402"/>
      <c r="AD72" s="431">
        <f t="shared" si="12"/>
        <v>0</v>
      </c>
      <c r="AE72" s="432"/>
      <c r="AF72" s="432"/>
      <c r="AG72" s="432"/>
      <c r="AH72" s="432"/>
      <c r="AI72" s="432"/>
      <c r="AJ72" s="432"/>
      <c r="AK72" s="432"/>
      <c r="AL72" s="432"/>
      <c r="AM72" s="432"/>
      <c r="AN72" s="432"/>
      <c r="AO72" s="433"/>
      <c r="AP72" s="431">
        <f t="shared" si="13"/>
        <v>0</v>
      </c>
      <c r="AQ72" s="432"/>
      <c r="AR72" s="433"/>
      <c r="AS72" s="431">
        <f t="shared" si="14"/>
        <v>0</v>
      </c>
      <c r="AT72" s="432"/>
      <c r="AU72" s="433"/>
      <c r="AV72" s="431">
        <f t="shared" si="15"/>
        <v>0</v>
      </c>
      <c r="AW72" s="432"/>
      <c r="AX72" s="433"/>
      <c r="AY72" s="431">
        <f t="shared" si="16"/>
        <v>0</v>
      </c>
      <c r="AZ72" s="432"/>
      <c r="BA72" s="433"/>
      <c r="BB72" s="420"/>
      <c r="BC72" s="421"/>
      <c r="BD72" s="422"/>
      <c r="BE72" s="423" t="str">
        <f t="shared" si="17"/>
        <v/>
      </c>
      <c r="BF72" s="424"/>
      <c r="BG72" s="425"/>
      <c r="BH72" s="426">
        <f t="shared" si="18"/>
        <v>0</v>
      </c>
      <c r="BI72" s="426"/>
      <c r="BJ72" s="426"/>
      <c r="BK72" s="426">
        <f t="shared" si="19"/>
        <v>0</v>
      </c>
      <c r="BL72" s="426"/>
      <c r="BM72" s="426"/>
      <c r="BN72" s="394"/>
      <c r="BO72" s="392"/>
      <c r="BP72" s="392"/>
      <c r="BQ72" s="392"/>
      <c r="BR72" s="392"/>
      <c r="BS72" s="392"/>
      <c r="BT72" s="392"/>
      <c r="BU72" s="392"/>
      <c r="BV72" s="392"/>
      <c r="BW72" s="392"/>
      <c r="BX72" s="392"/>
      <c r="BY72" s="392"/>
      <c r="BZ72" s="392"/>
      <c r="CA72" s="392"/>
      <c r="CB72" s="392"/>
      <c r="CC72" s="392"/>
      <c r="CD72" s="392"/>
      <c r="CE72" s="392"/>
      <c r="CF72" s="392"/>
      <c r="CG72" s="392"/>
      <c r="CH72" s="392"/>
      <c r="CI72" s="392"/>
      <c r="CJ72" s="392"/>
      <c r="CK72" s="392"/>
      <c r="CL72" s="392"/>
      <c r="CM72" s="392"/>
      <c r="CN72" s="392"/>
      <c r="CO72" s="393"/>
      <c r="CP72" s="130"/>
      <c r="CQ72" s="131"/>
      <c r="CR72" s="132"/>
    </row>
    <row r="73" spans="1:96" ht="16.5" hidden="1" customHeight="1">
      <c r="B73" s="427" t="s">
        <v>207</v>
      </c>
      <c r="C73" s="428"/>
      <c r="D73" s="394"/>
      <c r="E73" s="392"/>
      <c r="F73" s="392"/>
      <c r="G73" s="392"/>
      <c r="H73" s="392"/>
      <c r="I73" s="392"/>
      <c r="J73" s="392"/>
      <c r="K73" s="392"/>
      <c r="L73" s="392"/>
      <c r="M73" s="393"/>
      <c r="N73" s="405"/>
      <c r="O73" s="406"/>
      <c r="P73" s="406"/>
      <c r="Q73" s="406"/>
      <c r="R73" s="407"/>
      <c r="S73" s="440"/>
      <c r="T73" s="441"/>
      <c r="U73" s="441"/>
      <c r="V73" s="442"/>
      <c r="W73" s="405"/>
      <c r="X73" s="407"/>
      <c r="Y73" s="405"/>
      <c r="Z73" s="407"/>
      <c r="AA73" s="400"/>
      <c r="AB73" s="401"/>
      <c r="AC73" s="402"/>
      <c r="AD73" s="431">
        <f t="shared" si="12"/>
        <v>0</v>
      </c>
      <c r="AE73" s="432"/>
      <c r="AF73" s="432"/>
      <c r="AG73" s="432"/>
      <c r="AH73" s="432"/>
      <c r="AI73" s="432"/>
      <c r="AJ73" s="432"/>
      <c r="AK73" s="432"/>
      <c r="AL73" s="432"/>
      <c r="AM73" s="432"/>
      <c r="AN73" s="432"/>
      <c r="AO73" s="433"/>
      <c r="AP73" s="431">
        <f t="shared" si="13"/>
        <v>0</v>
      </c>
      <c r="AQ73" s="432"/>
      <c r="AR73" s="433"/>
      <c r="AS73" s="431">
        <f t="shared" si="14"/>
        <v>0</v>
      </c>
      <c r="AT73" s="432"/>
      <c r="AU73" s="433"/>
      <c r="AV73" s="431">
        <f t="shared" si="15"/>
        <v>0</v>
      </c>
      <c r="AW73" s="432"/>
      <c r="AX73" s="433"/>
      <c r="AY73" s="431">
        <f t="shared" si="16"/>
        <v>0</v>
      </c>
      <c r="AZ73" s="432"/>
      <c r="BA73" s="433"/>
      <c r="BB73" s="420"/>
      <c r="BC73" s="421"/>
      <c r="BD73" s="422"/>
      <c r="BE73" s="423" t="str">
        <f t="shared" si="17"/>
        <v/>
      </c>
      <c r="BF73" s="424"/>
      <c r="BG73" s="425"/>
      <c r="BH73" s="426">
        <f t="shared" si="18"/>
        <v>0</v>
      </c>
      <c r="BI73" s="426"/>
      <c r="BJ73" s="426"/>
      <c r="BK73" s="426">
        <f t="shared" si="19"/>
        <v>0</v>
      </c>
      <c r="BL73" s="426"/>
      <c r="BM73" s="426"/>
      <c r="BN73" s="394"/>
      <c r="BO73" s="392"/>
      <c r="BP73" s="392"/>
      <c r="BQ73" s="392"/>
      <c r="BR73" s="392"/>
      <c r="BS73" s="392"/>
      <c r="BT73" s="392"/>
      <c r="BU73" s="392"/>
      <c r="BV73" s="392"/>
      <c r="BW73" s="392"/>
      <c r="BX73" s="392"/>
      <c r="BY73" s="392"/>
      <c r="BZ73" s="392"/>
      <c r="CA73" s="392"/>
      <c r="CB73" s="392"/>
      <c r="CC73" s="392"/>
      <c r="CD73" s="392"/>
      <c r="CE73" s="392"/>
      <c r="CF73" s="392"/>
      <c r="CG73" s="392"/>
      <c r="CH73" s="392"/>
      <c r="CI73" s="392"/>
      <c r="CJ73" s="392"/>
      <c r="CK73" s="392"/>
      <c r="CL73" s="392"/>
      <c r="CM73" s="392"/>
      <c r="CN73" s="392"/>
      <c r="CO73" s="393"/>
      <c r="CP73" s="130"/>
      <c r="CQ73" s="131"/>
      <c r="CR73" s="132"/>
    </row>
    <row r="74" spans="1:96" ht="16.5" hidden="1" customHeight="1">
      <c r="B74" s="427" t="s">
        <v>208</v>
      </c>
      <c r="C74" s="428"/>
      <c r="D74" s="394"/>
      <c r="E74" s="392"/>
      <c r="F74" s="392"/>
      <c r="G74" s="392"/>
      <c r="H74" s="392"/>
      <c r="I74" s="392"/>
      <c r="J74" s="392"/>
      <c r="K74" s="392"/>
      <c r="L74" s="392"/>
      <c r="M74" s="393"/>
      <c r="N74" s="405"/>
      <c r="O74" s="406"/>
      <c r="P74" s="406"/>
      <c r="Q74" s="406"/>
      <c r="R74" s="407"/>
      <c r="S74" s="440"/>
      <c r="T74" s="441"/>
      <c r="U74" s="441"/>
      <c r="V74" s="442"/>
      <c r="W74" s="405"/>
      <c r="X74" s="407"/>
      <c r="Y74" s="405"/>
      <c r="Z74" s="407"/>
      <c r="AA74" s="400"/>
      <c r="AB74" s="401"/>
      <c r="AC74" s="402"/>
      <c r="AD74" s="431">
        <f t="shared" si="12"/>
        <v>0</v>
      </c>
      <c r="AE74" s="432"/>
      <c r="AF74" s="432"/>
      <c r="AG74" s="432"/>
      <c r="AH74" s="432"/>
      <c r="AI74" s="432"/>
      <c r="AJ74" s="432"/>
      <c r="AK74" s="432"/>
      <c r="AL74" s="432"/>
      <c r="AM74" s="432"/>
      <c r="AN74" s="432"/>
      <c r="AO74" s="433"/>
      <c r="AP74" s="431">
        <f t="shared" si="13"/>
        <v>0</v>
      </c>
      <c r="AQ74" s="432"/>
      <c r="AR74" s="433"/>
      <c r="AS74" s="431">
        <f t="shared" si="14"/>
        <v>0</v>
      </c>
      <c r="AT74" s="432"/>
      <c r="AU74" s="433"/>
      <c r="AV74" s="431">
        <f t="shared" si="15"/>
        <v>0</v>
      </c>
      <c r="AW74" s="432"/>
      <c r="AX74" s="433"/>
      <c r="AY74" s="431">
        <f t="shared" si="16"/>
        <v>0</v>
      </c>
      <c r="AZ74" s="432"/>
      <c r="BA74" s="433"/>
      <c r="BB74" s="420"/>
      <c r="BC74" s="421"/>
      <c r="BD74" s="422"/>
      <c r="BE74" s="423" t="str">
        <f t="shared" si="17"/>
        <v/>
      </c>
      <c r="BF74" s="424"/>
      <c r="BG74" s="425"/>
      <c r="BH74" s="426">
        <f t="shared" si="18"/>
        <v>0</v>
      </c>
      <c r="BI74" s="426"/>
      <c r="BJ74" s="426"/>
      <c r="BK74" s="426">
        <f t="shared" si="19"/>
        <v>0</v>
      </c>
      <c r="BL74" s="426"/>
      <c r="BM74" s="426"/>
      <c r="BN74" s="394"/>
      <c r="BO74" s="392"/>
      <c r="BP74" s="392"/>
      <c r="BQ74" s="392"/>
      <c r="BR74" s="392"/>
      <c r="BS74" s="392"/>
      <c r="BT74" s="392"/>
      <c r="BU74" s="392"/>
      <c r="BV74" s="392"/>
      <c r="BW74" s="392"/>
      <c r="BX74" s="392"/>
      <c r="BY74" s="392"/>
      <c r="BZ74" s="392"/>
      <c r="CA74" s="392"/>
      <c r="CB74" s="392"/>
      <c r="CC74" s="392"/>
      <c r="CD74" s="392"/>
      <c r="CE74" s="392"/>
      <c r="CF74" s="392"/>
      <c r="CG74" s="392"/>
      <c r="CH74" s="392"/>
      <c r="CI74" s="392"/>
      <c r="CJ74" s="392"/>
      <c r="CK74" s="392"/>
      <c r="CL74" s="392"/>
      <c r="CM74" s="392"/>
      <c r="CN74" s="392"/>
      <c r="CO74" s="393"/>
      <c r="CP74" s="130"/>
      <c r="CQ74" s="131"/>
      <c r="CR74" s="132"/>
    </row>
    <row r="75" spans="1:96" ht="16.5" hidden="1" customHeight="1">
      <c r="B75" s="427" t="s">
        <v>209</v>
      </c>
      <c r="C75" s="428"/>
      <c r="D75" s="394"/>
      <c r="E75" s="392"/>
      <c r="F75" s="392"/>
      <c r="G75" s="392"/>
      <c r="H75" s="392"/>
      <c r="I75" s="392"/>
      <c r="J75" s="392"/>
      <c r="K75" s="392"/>
      <c r="L75" s="392"/>
      <c r="M75" s="393"/>
      <c r="N75" s="405"/>
      <c r="O75" s="406"/>
      <c r="P75" s="406"/>
      <c r="Q75" s="406"/>
      <c r="R75" s="407"/>
      <c r="S75" s="440"/>
      <c r="T75" s="441"/>
      <c r="U75" s="441"/>
      <c r="V75" s="442"/>
      <c r="W75" s="405"/>
      <c r="X75" s="407"/>
      <c r="Y75" s="405"/>
      <c r="Z75" s="407"/>
      <c r="AA75" s="400"/>
      <c r="AB75" s="401"/>
      <c r="AC75" s="402"/>
      <c r="AD75" s="431">
        <f t="shared" si="12"/>
        <v>0</v>
      </c>
      <c r="AE75" s="432"/>
      <c r="AF75" s="432"/>
      <c r="AG75" s="432"/>
      <c r="AH75" s="432"/>
      <c r="AI75" s="432"/>
      <c r="AJ75" s="432"/>
      <c r="AK75" s="432"/>
      <c r="AL75" s="432"/>
      <c r="AM75" s="432"/>
      <c r="AN75" s="432"/>
      <c r="AO75" s="433"/>
      <c r="AP75" s="431">
        <f t="shared" si="13"/>
        <v>0</v>
      </c>
      <c r="AQ75" s="432"/>
      <c r="AR75" s="433"/>
      <c r="AS75" s="431">
        <f t="shared" si="14"/>
        <v>0</v>
      </c>
      <c r="AT75" s="432"/>
      <c r="AU75" s="433"/>
      <c r="AV75" s="431">
        <f t="shared" si="15"/>
        <v>0</v>
      </c>
      <c r="AW75" s="432"/>
      <c r="AX75" s="433"/>
      <c r="AY75" s="431">
        <f t="shared" si="16"/>
        <v>0</v>
      </c>
      <c r="AZ75" s="432"/>
      <c r="BA75" s="433"/>
      <c r="BB75" s="420"/>
      <c r="BC75" s="421"/>
      <c r="BD75" s="422"/>
      <c r="BE75" s="423" t="str">
        <f t="shared" si="17"/>
        <v/>
      </c>
      <c r="BF75" s="424"/>
      <c r="BG75" s="425"/>
      <c r="BH75" s="426">
        <f t="shared" si="18"/>
        <v>0</v>
      </c>
      <c r="BI75" s="426"/>
      <c r="BJ75" s="426"/>
      <c r="BK75" s="426">
        <f t="shared" si="19"/>
        <v>0</v>
      </c>
      <c r="BL75" s="426"/>
      <c r="BM75" s="426"/>
      <c r="BN75" s="394"/>
      <c r="BO75" s="392"/>
      <c r="BP75" s="392"/>
      <c r="BQ75" s="392"/>
      <c r="BR75" s="392"/>
      <c r="BS75" s="392"/>
      <c r="BT75" s="392"/>
      <c r="BU75" s="392"/>
      <c r="BV75" s="392"/>
      <c r="BW75" s="392"/>
      <c r="BX75" s="392"/>
      <c r="BY75" s="392"/>
      <c r="BZ75" s="392"/>
      <c r="CA75" s="392"/>
      <c r="CB75" s="392"/>
      <c r="CC75" s="392"/>
      <c r="CD75" s="392"/>
      <c r="CE75" s="392"/>
      <c r="CF75" s="392"/>
      <c r="CG75" s="392"/>
      <c r="CH75" s="392"/>
      <c r="CI75" s="392"/>
      <c r="CJ75" s="392"/>
      <c r="CK75" s="392"/>
      <c r="CL75" s="392"/>
      <c r="CM75" s="392"/>
      <c r="CN75" s="392"/>
      <c r="CO75" s="393"/>
      <c r="CP75" s="130"/>
      <c r="CQ75" s="131"/>
      <c r="CR75" s="132"/>
    </row>
    <row r="76" spans="1:96" ht="16.5">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c r="BF76" s="9"/>
      <c r="BG76" s="9"/>
      <c r="BH76" s="9"/>
      <c r="BI76" s="9"/>
      <c r="BJ76" s="9"/>
      <c r="BK76" s="9"/>
      <c r="BL76" s="9"/>
      <c r="BM76" s="9"/>
      <c r="BN76" s="9"/>
    </row>
    <row r="77" spans="1:96" ht="16.5">
      <c r="B77" s="449" t="s">
        <v>210</v>
      </c>
      <c r="C77" s="449"/>
      <c r="D77" s="449"/>
      <c r="E77" s="449"/>
      <c r="F77" s="449"/>
      <c r="G77" s="449"/>
      <c r="H77" s="449"/>
      <c r="I77" s="449"/>
      <c r="J77" s="449"/>
      <c r="K77" s="449"/>
      <c r="L77" s="449"/>
      <c r="M77" s="85"/>
      <c r="N77" s="85"/>
      <c r="O77" s="85"/>
      <c r="P77" s="85"/>
      <c r="Q77" s="85"/>
      <c r="R77" s="85"/>
      <c r="S77" s="85"/>
      <c r="T77" s="85"/>
      <c r="U77" s="85"/>
      <c r="V77" s="85"/>
      <c r="W77" s="85"/>
      <c r="X77" s="85"/>
      <c r="Y77" s="85"/>
      <c r="Z77" s="85"/>
      <c r="AA77" s="85"/>
      <c r="AB77" s="85"/>
      <c r="AC77" s="85"/>
      <c r="AD77" s="85"/>
      <c r="AE77" s="85"/>
      <c r="AF77" s="85"/>
      <c r="AG77" s="85"/>
      <c r="AH77" s="85"/>
      <c r="AI77" s="85"/>
      <c r="AJ77" s="85"/>
      <c r="AK77" s="85"/>
      <c r="AL77" s="85"/>
      <c r="AM77" s="85"/>
      <c r="AN77" s="85"/>
      <c r="AO77" s="85"/>
      <c r="AP77" s="85"/>
      <c r="AQ77" s="85"/>
      <c r="AR77" s="85"/>
      <c r="AS77" s="85"/>
      <c r="AT77" s="85"/>
      <c r="AU77" s="85"/>
      <c r="AV77" s="85"/>
      <c r="AW77" s="85"/>
      <c r="AX77" s="85"/>
      <c r="AY77" s="85"/>
      <c r="AZ77" s="85"/>
      <c r="BA77" s="85"/>
      <c r="BB77" s="86"/>
      <c r="BC77" s="85"/>
      <c r="BD77" s="85"/>
      <c r="BE77" s="85"/>
      <c r="BF77" s="85"/>
      <c r="BG77" s="85"/>
      <c r="BH77" s="85"/>
      <c r="BI77" s="85"/>
      <c r="BJ77" s="85"/>
      <c r="BK77" s="85"/>
      <c r="BL77" s="86"/>
      <c r="BM77" s="86"/>
      <c r="BN77" s="86"/>
      <c r="BO77" s="86"/>
      <c r="BP77" s="86"/>
    </row>
    <row r="78" spans="1:96" ht="16.5" customHeight="1">
      <c r="B78" s="388" t="s">
        <v>132</v>
      </c>
      <c r="C78" s="390"/>
      <c r="D78" s="383" t="s">
        <v>211</v>
      </c>
      <c r="E78" s="383"/>
      <c r="F78" s="383"/>
      <c r="G78" s="383"/>
      <c r="H78" s="383"/>
      <c r="I78" s="383"/>
      <c r="J78" s="383"/>
      <c r="K78" s="383"/>
      <c r="L78" s="383"/>
      <c r="M78" s="383"/>
      <c r="N78" s="383"/>
      <c r="O78" s="383"/>
      <c r="P78" s="383"/>
      <c r="Q78" s="383"/>
      <c r="R78" s="383"/>
      <c r="S78" s="383" t="s">
        <v>19</v>
      </c>
      <c r="T78" s="383"/>
      <c r="U78" s="383"/>
      <c r="V78" s="383"/>
      <c r="W78" s="383"/>
      <c r="X78" s="383"/>
      <c r="Y78" s="383"/>
      <c r="Z78" s="383"/>
      <c r="AA78" s="383"/>
      <c r="AB78" s="388" t="s">
        <v>212</v>
      </c>
      <c r="AC78" s="389"/>
      <c r="AD78" s="389"/>
      <c r="AE78" s="389"/>
      <c r="AF78" s="389"/>
      <c r="AG78" s="389"/>
      <c r="AH78" s="389"/>
      <c r="AI78" s="389"/>
      <c r="AJ78" s="389"/>
      <c r="AK78" s="389"/>
      <c r="AL78" s="389"/>
      <c r="AM78" s="389"/>
      <c r="AN78" s="389"/>
      <c r="AO78" s="390"/>
      <c r="AP78" s="388" t="s">
        <v>213</v>
      </c>
      <c r="AQ78" s="389"/>
      <c r="AR78" s="390"/>
      <c r="AS78" s="388" t="s">
        <v>214</v>
      </c>
      <c r="AT78" s="389"/>
      <c r="AU78" s="390"/>
      <c r="AV78" s="388" t="s">
        <v>11</v>
      </c>
      <c r="AW78" s="389"/>
      <c r="AX78" s="390"/>
      <c r="AY78" s="388" t="s">
        <v>160</v>
      </c>
      <c r="AZ78" s="389"/>
      <c r="BA78" s="390"/>
      <c r="BB78" s="126"/>
      <c r="BC78" s="115"/>
      <c r="BD78" s="382" t="s">
        <v>215</v>
      </c>
      <c r="BE78" s="382"/>
      <c r="BF78" s="382"/>
      <c r="BG78" s="382"/>
      <c r="BH78" s="382"/>
      <c r="BI78" s="382"/>
      <c r="BJ78" s="382"/>
      <c r="BK78" s="382"/>
      <c r="BL78" s="382"/>
      <c r="BM78" s="382"/>
      <c r="BN78" s="382"/>
      <c r="BO78" s="382"/>
      <c r="BP78" s="382"/>
      <c r="BQ78" s="382"/>
      <c r="BR78" s="125"/>
      <c r="BS78" s="115"/>
      <c r="BT78" s="115"/>
      <c r="BU78" s="115"/>
      <c r="BV78" s="125"/>
      <c r="BW78" s="125"/>
      <c r="BX78" s="125"/>
      <c r="BY78" s="125"/>
      <c r="BZ78" s="125"/>
      <c r="CA78" s="125"/>
      <c r="CB78" s="125"/>
      <c r="CC78" s="125"/>
      <c r="CD78" s="125"/>
      <c r="CE78" s="125"/>
      <c r="CF78" s="125"/>
      <c r="CG78" s="125"/>
      <c r="CH78" s="125"/>
      <c r="CI78" s="125"/>
      <c r="CJ78" s="125"/>
    </row>
    <row r="79" spans="1:96" ht="16.5" customHeight="1">
      <c r="A79" s="119"/>
      <c r="B79" s="427">
        <v>1</v>
      </c>
      <c r="C79" s="428"/>
      <c r="D79" s="384" t="s">
        <v>216</v>
      </c>
      <c r="E79" s="384"/>
      <c r="F79" s="384"/>
      <c r="G79" s="384"/>
      <c r="H79" s="384"/>
      <c r="I79" s="384"/>
      <c r="J79" s="384"/>
      <c r="K79" s="384"/>
      <c r="L79" s="384"/>
      <c r="M79" s="384"/>
      <c r="N79" s="384"/>
      <c r="O79" s="384"/>
      <c r="P79" s="384"/>
      <c r="Q79" s="384"/>
      <c r="R79" s="384"/>
      <c r="S79" s="384" t="s">
        <v>217</v>
      </c>
      <c r="T79" s="384"/>
      <c r="U79" s="384"/>
      <c r="V79" s="384"/>
      <c r="W79" s="384"/>
      <c r="X79" s="384"/>
      <c r="Y79" s="384"/>
      <c r="Z79" s="384"/>
      <c r="AA79" s="384"/>
      <c r="AB79" s="443">
        <v>45931</v>
      </c>
      <c r="AC79" s="444"/>
      <c r="AD79" s="444"/>
      <c r="AE79" s="444"/>
      <c r="AF79" s="444"/>
      <c r="AG79" s="444"/>
      <c r="AH79" s="444"/>
      <c r="AI79" s="444"/>
      <c r="AJ79" s="444"/>
      <c r="AK79" s="444"/>
      <c r="AL79" s="444"/>
      <c r="AM79" s="444"/>
      <c r="AN79" s="444"/>
      <c r="AO79" s="445"/>
      <c r="AP79" s="405">
        <v>3</v>
      </c>
      <c r="AQ79" s="406"/>
      <c r="AR79" s="407"/>
      <c r="AS79" s="405">
        <v>500</v>
      </c>
      <c r="AT79" s="406"/>
      <c r="AU79" s="407"/>
      <c r="AV79" s="446" t="s">
        <v>218</v>
      </c>
      <c r="AW79" s="447"/>
      <c r="AX79" s="448"/>
      <c r="AY79" s="450">
        <f t="shared" ref="AY79:AY108" si="20">AS79-AV79</f>
        <v>500</v>
      </c>
      <c r="AZ79" s="451"/>
      <c r="BA79" s="452"/>
      <c r="BB79" s="133"/>
      <c r="BC79" s="115"/>
      <c r="BD79" s="382"/>
      <c r="BE79" s="382"/>
      <c r="BF79" s="382"/>
      <c r="BG79" s="382"/>
      <c r="BH79" s="382"/>
      <c r="BI79" s="382"/>
      <c r="BJ79" s="382"/>
      <c r="BK79" s="382"/>
      <c r="BL79" s="382"/>
      <c r="BM79" s="382"/>
      <c r="BN79" s="382"/>
      <c r="BO79" s="382"/>
      <c r="BP79" s="382"/>
      <c r="BQ79" s="382"/>
      <c r="BR79" s="125"/>
      <c r="BS79" s="115"/>
      <c r="BT79" s="115"/>
      <c r="BU79" s="115"/>
      <c r="BV79" s="125"/>
      <c r="BW79" s="125"/>
      <c r="BX79" s="125"/>
      <c r="BY79" s="125"/>
      <c r="BZ79" s="125"/>
      <c r="CA79" s="125"/>
      <c r="CB79" s="125"/>
      <c r="CC79" s="125"/>
      <c r="CD79" s="125"/>
      <c r="CE79" s="125"/>
      <c r="CF79" s="125"/>
      <c r="CG79" s="125"/>
      <c r="CH79" s="125"/>
      <c r="CI79" s="125"/>
      <c r="CJ79" s="125"/>
    </row>
    <row r="80" spans="1:96" ht="16.5" customHeight="1">
      <c r="A80" s="119"/>
      <c r="B80" s="427">
        <v>2</v>
      </c>
      <c r="C80" s="428"/>
      <c r="D80" s="384" t="s">
        <v>219</v>
      </c>
      <c r="E80" s="384"/>
      <c r="F80" s="384"/>
      <c r="G80" s="384"/>
      <c r="H80" s="384"/>
      <c r="I80" s="384"/>
      <c r="J80" s="384"/>
      <c r="K80" s="384"/>
      <c r="L80" s="384"/>
      <c r="M80" s="384"/>
      <c r="N80" s="384"/>
      <c r="O80" s="384"/>
      <c r="P80" s="384"/>
      <c r="Q80" s="384"/>
      <c r="R80" s="384"/>
      <c r="S80" s="384" t="s">
        <v>220</v>
      </c>
      <c r="T80" s="384"/>
      <c r="U80" s="384"/>
      <c r="V80" s="384"/>
      <c r="W80" s="384"/>
      <c r="X80" s="384"/>
      <c r="Y80" s="384"/>
      <c r="Z80" s="384"/>
      <c r="AA80" s="384"/>
      <c r="AB80" s="443">
        <v>45932</v>
      </c>
      <c r="AC80" s="444"/>
      <c r="AD80" s="444"/>
      <c r="AE80" s="444"/>
      <c r="AF80" s="444"/>
      <c r="AG80" s="444"/>
      <c r="AH80" s="444"/>
      <c r="AI80" s="444"/>
      <c r="AJ80" s="444"/>
      <c r="AK80" s="444"/>
      <c r="AL80" s="444"/>
      <c r="AM80" s="444"/>
      <c r="AN80" s="444"/>
      <c r="AO80" s="445"/>
      <c r="AP80" s="405">
        <v>1</v>
      </c>
      <c r="AQ80" s="406"/>
      <c r="AR80" s="407"/>
      <c r="AS80" s="405">
        <v>200</v>
      </c>
      <c r="AT80" s="406"/>
      <c r="AU80" s="407"/>
      <c r="AV80" s="446" t="s">
        <v>218</v>
      </c>
      <c r="AW80" s="447"/>
      <c r="AX80" s="448"/>
      <c r="AY80" s="450">
        <f t="shared" si="20"/>
        <v>200</v>
      </c>
      <c r="AZ80" s="451"/>
      <c r="BA80" s="452"/>
      <c r="BB80" s="133"/>
      <c r="BC80" s="115"/>
      <c r="BD80" s="382"/>
      <c r="BE80" s="382"/>
      <c r="BF80" s="382"/>
      <c r="BG80" s="382"/>
      <c r="BH80" s="382"/>
      <c r="BI80" s="382"/>
      <c r="BJ80" s="382"/>
      <c r="BK80" s="382"/>
      <c r="BL80" s="382"/>
      <c r="BM80" s="382"/>
      <c r="BN80" s="382"/>
      <c r="BO80" s="382"/>
      <c r="BP80" s="382"/>
      <c r="BQ80" s="382"/>
      <c r="BR80" s="125"/>
      <c r="BS80" s="115"/>
      <c r="BT80" s="115"/>
      <c r="BU80" s="115"/>
      <c r="BV80" s="125"/>
      <c r="BW80" s="125"/>
      <c r="BX80" s="125"/>
      <c r="BY80" s="125"/>
      <c r="BZ80" s="125"/>
      <c r="CA80" s="125"/>
      <c r="CB80" s="125"/>
      <c r="CC80" s="125"/>
      <c r="CD80" s="125"/>
      <c r="CE80" s="125"/>
      <c r="CF80" s="125"/>
      <c r="CG80" s="125"/>
      <c r="CH80" s="125"/>
      <c r="CI80" s="125"/>
      <c r="CJ80" s="125"/>
    </row>
    <row r="81" spans="1:88" ht="16.5" customHeight="1">
      <c r="A81" s="119"/>
      <c r="B81" s="427">
        <v>3</v>
      </c>
      <c r="C81" s="428"/>
      <c r="D81" s="384" t="s">
        <v>221</v>
      </c>
      <c r="E81" s="384"/>
      <c r="F81" s="384"/>
      <c r="G81" s="384"/>
      <c r="H81" s="384"/>
      <c r="I81" s="384"/>
      <c r="J81" s="384"/>
      <c r="K81" s="384"/>
      <c r="L81" s="384"/>
      <c r="M81" s="384"/>
      <c r="N81" s="384"/>
      <c r="O81" s="384"/>
      <c r="P81" s="384"/>
      <c r="Q81" s="384"/>
      <c r="R81" s="384"/>
      <c r="S81" s="384" t="s">
        <v>222</v>
      </c>
      <c r="T81" s="384"/>
      <c r="U81" s="384"/>
      <c r="V81" s="384"/>
      <c r="W81" s="384"/>
      <c r="X81" s="384"/>
      <c r="Y81" s="384"/>
      <c r="Z81" s="384"/>
      <c r="AA81" s="384"/>
      <c r="AB81" s="443">
        <v>45933</v>
      </c>
      <c r="AC81" s="444"/>
      <c r="AD81" s="444"/>
      <c r="AE81" s="444"/>
      <c r="AF81" s="444"/>
      <c r="AG81" s="444"/>
      <c r="AH81" s="444"/>
      <c r="AI81" s="444"/>
      <c r="AJ81" s="444"/>
      <c r="AK81" s="444"/>
      <c r="AL81" s="444"/>
      <c r="AM81" s="444"/>
      <c r="AN81" s="444"/>
      <c r="AO81" s="445"/>
      <c r="AP81" s="405">
        <v>1</v>
      </c>
      <c r="AQ81" s="406"/>
      <c r="AR81" s="407"/>
      <c r="AS81" s="405">
        <v>230</v>
      </c>
      <c r="AT81" s="406"/>
      <c r="AU81" s="407"/>
      <c r="AV81" s="446" t="s">
        <v>218</v>
      </c>
      <c r="AW81" s="447"/>
      <c r="AX81" s="448"/>
      <c r="AY81" s="450">
        <f t="shared" si="20"/>
        <v>230</v>
      </c>
      <c r="AZ81" s="451"/>
      <c r="BA81" s="452"/>
      <c r="BB81" s="133"/>
      <c r="BC81" s="115"/>
      <c r="BD81" s="382"/>
      <c r="BE81" s="382"/>
      <c r="BF81" s="382"/>
      <c r="BG81" s="382"/>
      <c r="BH81" s="382"/>
      <c r="BI81" s="382"/>
      <c r="BJ81" s="382"/>
      <c r="BK81" s="382"/>
      <c r="BL81" s="382"/>
      <c r="BM81" s="382"/>
      <c r="BN81" s="382"/>
      <c r="BO81" s="382"/>
      <c r="BP81" s="382"/>
      <c r="BQ81" s="382"/>
      <c r="BR81" s="125"/>
      <c r="BS81" s="115"/>
      <c r="BT81" s="115"/>
      <c r="BU81" s="115"/>
      <c r="BV81" s="125"/>
      <c r="BW81" s="125"/>
      <c r="BX81" s="125"/>
      <c r="BY81" s="125"/>
      <c r="BZ81" s="125"/>
      <c r="CA81" s="125"/>
      <c r="CB81" s="125"/>
      <c r="CC81" s="125"/>
      <c r="CD81" s="125"/>
      <c r="CE81" s="125"/>
      <c r="CF81" s="125"/>
      <c r="CG81" s="125"/>
      <c r="CH81" s="125"/>
      <c r="CI81" s="125"/>
      <c r="CJ81" s="125"/>
    </row>
    <row r="82" spans="1:88" ht="16.5" customHeight="1">
      <c r="A82" s="119"/>
      <c r="B82" s="427">
        <v>4</v>
      </c>
      <c r="C82" s="428"/>
      <c r="D82" s="384" t="s">
        <v>223</v>
      </c>
      <c r="E82" s="384"/>
      <c r="F82" s="384"/>
      <c r="G82" s="384"/>
      <c r="H82" s="384"/>
      <c r="I82" s="384"/>
      <c r="J82" s="384"/>
      <c r="K82" s="384"/>
      <c r="L82" s="384"/>
      <c r="M82" s="384"/>
      <c r="N82" s="384"/>
      <c r="O82" s="384"/>
      <c r="P82" s="384"/>
      <c r="Q82" s="384"/>
      <c r="R82" s="384"/>
      <c r="S82" s="384" t="s">
        <v>224</v>
      </c>
      <c r="T82" s="384"/>
      <c r="U82" s="384"/>
      <c r="V82" s="384"/>
      <c r="W82" s="384"/>
      <c r="X82" s="384"/>
      <c r="Y82" s="384"/>
      <c r="Z82" s="384"/>
      <c r="AA82" s="384"/>
      <c r="AB82" s="443">
        <v>45934</v>
      </c>
      <c r="AC82" s="444"/>
      <c r="AD82" s="444"/>
      <c r="AE82" s="444"/>
      <c r="AF82" s="444"/>
      <c r="AG82" s="444"/>
      <c r="AH82" s="444"/>
      <c r="AI82" s="444"/>
      <c r="AJ82" s="444"/>
      <c r="AK82" s="444"/>
      <c r="AL82" s="444"/>
      <c r="AM82" s="444"/>
      <c r="AN82" s="444"/>
      <c r="AO82" s="445"/>
      <c r="AP82" s="405">
        <v>1</v>
      </c>
      <c r="AQ82" s="406"/>
      <c r="AR82" s="407"/>
      <c r="AS82" s="405">
        <v>200</v>
      </c>
      <c r="AT82" s="406"/>
      <c r="AU82" s="407"/>
      <c r="AV82" s="446" t="s">
        <v>218</v>
      </c>
      <c r="AW82" s="447"/>
      <c r="AX82" s="448"/>
      <c r="AY82" s="450">
        <f t="shared" si="20"/>
        <v>200</v>
      </c>
      <c r="AZ82" s="451"/>
      <c r="BA82" s="452"/>
      <c r="BB82" s="133"/>
      <c r="BC82" s="115"/>
      <c r="BD82" s="382"/>
      <c r="BE82" s="382"/>
      <c r="BF82" s="382"/>
      <c r="BG82" s="382"/>
      <c r="BH82" s="382"/>
      <c r="BI82" s="382"/>
      <c r="BJ82" s="382"/>
      <c r="BK82" s="382"/>
      <c r="BL82" s="382"/>
      <c r="BM82" s="382"/>
      <c r="BN82" s="382"/>
      <c r="BO82" s="382"/>
      <c r="BP82" s="382"/>
      <c r="BQ82" s="382"/>
      <c r="BR82" s="125"/>
      <c r="BS82" s="115"/>
      <c r="BT82" s="115"/>
      <c r="BU82" s="115"/>
      <c r="BV82" s="125"/>
      <c r="BW82" s="125"/>
      <c r="BX82" s="125"/>
      <c r="BY82" s="125"/>
      <c r="BZ82" s="125"/>
      <c r="CA82" s="125"/>
      <c r="CB82" s="125"/>
      <c r="CC82" s="125"/>
      <c r="CD82" s="125"/>
      <c r="CE82" s="125"/>
      <c r="CF82" s="125"/>
      <c r="CG82" s="125"/>
      <c r="CH82" s="125"/>
      <c r="CI82" s="125"/>
      <c r="CJ82" s="125"/>
    </row>
    <row r="83" spans="1:88" ht="16.5" customHeight="1">
      <c r="A83" s="119"/>
      <c r="B83" s="427">
        <v>5</v>
      </c>
      <c r="C83" s="428"/>
      <c r="D83" s="384" t="s">
        <v>225</v>
      </c>
      <c r="E83" s="384"/>
      <c r="F83" s="384"/>
      <c r="G83" s="384"/>
      <c r="H83" s="384"/>
      <c r="I83" s="384"/>
      <c r="J83" s="384"/>
      <c r="K83" s="384"/>
      <c r="L83" s="384"/>
      <c r="M83" s="384"/>
      <c r="N83" s="384"/>
      <c r="O83" s="384"/>
      <c r="P83" s="384"/>
      <c r="Q83" s="384"/>
      <c r="R83" s="384"/>
      <c r="S83" s="384" t="s">
        <v>226</v>
      </c>
      <c r="T83" s="384"/>
      <c r="U83" s="384"/>
      <c r="V83" s="384"/>
      <c r="W83" s="384"/>
      <c r="X83" s="384"/>
      <c r="Y83" s="384"/>
      <c r="Z83" s="384"/>
      <c r="AA83" s="384"/>
      <c r="AB83" s="443">
        <v>45935</v>
      </c>
      <c r="AC83" s="444"/>
      <c r="AD83" s="444"/>
      <c r="AE83" s="444"/>
      <c r="AF83" s="444"/>
      <c r="AG83" s="444"/>
      <c r="AH83" s="444"/>
      <c r="AI83" s="444"/>
      <c r="AJ83" s="444"/>
      <c r="AK83" s="444"/>
      <c r="AL83" s="444"/>
      <c r="AM83" s="444"/>
      <c r="AN83" s="444"/>
      <c r="AO83" s="445"/>
      <c r="AP83" s="405">
        <v>2</v>
      </c>
      <c r="AQ83" s="406"/>
      <c r="AR83" s="407"/>
      <c r="AS83" s="405">
        <v>400</v>
      </c>
      <c r="AT83" s="406"/>
      <c r="AU83" s="407"/>
      <c r="AV83" s="446" t="s">
        <v>218</v>
      </c>
      <c r="AW83" s="447"/>
      <c r="AX83" s="448"/>
      <c r="AY83" s="450">
        <f t="shared" si="20"/>
        <v>400</v>
      </c>
      <c r="AZ83" s="451"/>
      <c r="BA83" s="452"/>
      <c r="BB83" s="133"/>
      <c r="BC83" s="115"/>
      <c r="BD83" s="382"/>
      <c r="BE83" s="382"/>
      <c r="BF83" s="382"/>
      <c r="BG83" s="382"/>
      <c r="BH83" s="382"/>
      <c r="BI83" s="382"/>
      <c r="BJ83" s="382"/>
      <c r="BK83" s="382"/>
      <c r="BL83" s="382"/>
      <c r="BM83" s="382"/>
      <c r="BN83" s="382"/>
      <c r="BO83" s="382"/>
      <c r="BP83" s="382"/>
      <c r="BQ83" s="382"/>
      <c r="BR83" s="125"/>
      <c r="BS83" s="115"/>
      <c r="BT83" s="115"/>
      <c r="BU83" s="115"/>
      <c r="BV83" s="125"/>
      <c r="BW83" s="125"/>
      <c r="BX83" s="125"/>
      <c r="BY83" s="125"/>
      <c r="BZ83" s="125"/>
      <c r="CA83" s="125"/>
      <c r="CB83" s="125"/>
      <c r="CC83" s="125"/>
      <c r="CD83" s="125"/>
      <c r="CE83" s="125"/>
      <c r="CF83" s="125"/>
      <c r="CG83" s="125"/>
      <c r="CH83" s="125"/>
      <c r="CI83" s="125"/>
      <c r="CJ83" s="125"/>
    </row>
    <row r="84" spans="1:88" ht="16.5" hidden="1" customHeight="1">
      <c r="A84" s="119"/>
      <c r="B84" s="427">
        <v>6</v>
      </c>
      <c r="C84" s="428"/>
      <c r="D84" s="384"/>
      <c r="E84" s="384"/>
      <c r="F84" s="384"/>
      <c r="G84" s="384"/>
      <c r="H84" s="384"/>
      <c r="I84" s="384"/>
      <c r="J84" s="384"/>
      <c r="K84" s="384"/>
      <c r="L84" s="384"/>
      <c r="M84" s="384"/>
      <c r="N84" s="384"/>
      <c r="O84" s="384"/>
      <c r="P84" s="384"/>
      <c r="Q84" s="384"/>
      <c r="R84" s="384"/>
      <c r="S84" s="384"/>
      <c r="T84" s="384"/>
      <c r="U84" s="384"/>
      <c r="V84" s="384"/>
      <c r="W84" s="384"/>
      <c r="X84" s="384"/>
      <c r="Y84" s="384"/>
      <c r="Z84" s="384"/>
      <c r="AA84" s="384"/>
      <c r="AB84" s="443"/>
      <c r="AC84" s="444"/>
      <c r="AD84" s="444"/>
      <c r="AE84" s="444"/>
      <c r="AF84" s="444"/>
      <c r="AG84" s="444"/>
      <c r="AH84" s="444"/>
      <c r="AI84" s="444"/>
      <c r="AJ84" s="444"/>
      <c r="AK84" s="444"/>
      <c r="AL84" s="444"/>
      <c r="AM84" s="444"/>
      <c r="AN84" s="444"/>
      <c r="AO84" s="445"/>
      <c r="AP84" s="405"/>
      <c r="AQ84" s="406"/>
      <c r="AR84" s="407"/>
      <c r="AS84" s="405"/>
      <c r="AT84" s="406"/>
      <c r="AU84" s="407"/>
      <c r="AV84" s="446"/>
      <c r="AW84" s="447"/>
      <c r="AX84" s="448"/>
      <c r="AY84" s="450">
        <f t="shared" si="20"/>
        <v>0</v>
      </c>
      <c r="AZ84" s="451"/>
      <c r="BA84" s="452"/>
      <c r="BB84" s="133"/>
      <c r="BC84" s="115"/>
      <c r="BD84" s="382"/>
      <c r="BE84" s="382"/>
      <c r="BF84" s="382"/>
      <c r="BG84" s="382"/>
      <c r="BH84" s="382"/>
      <c r="BI84" s="382"/>
      <c r="BJ84" s="382"/>
      <c r="BK84" s="382"/>
      <c r="BL84" s="382"/>
      <c r="BM84" s="382"/>
      <c r="BN84" s="382"/>
      <c r="BO84" s="382"/>
      <c r="BP84" s="382"/>
      <c r="BQ84" s="382"/>
      <c r="BR84" s="125"/>
      <c r="BS84" s="115"/>
      <c r="BT84" s="115"/>
      <c r="BU84" s="115"/>
      <c r="BV84" s="125"/>
      <c r="BW84" s="125"/>
      <c r="BX84" s="125"/>
      <c r="BY84" s="125"/>
      <c r="BZ84" s="125"/>
      <c r="CA84" s="125"/>
      <c r="CB84" s="125"/>
      <c r="CC84" s="125"/>
      <c r="CD84" s="125"/>
      <c r="CE84" s="125"/>
      <c r="CF84" s="125"/>
      <c r="CG84" s="125"/>
      <c r="CH84" s="125"/>
      <c r="CI84" s="125"/>
      <c r="CJ84" s="125"/>
    </row>
    <row r="85" spans="1:88" ht="16.5" hidden="1" customHeight="1">
      <c r="A85" s="119"/>
      <c r="B85" s="427">
        <v>7</v>
      </c>
      <c r="C85" s="428"/>
      <c r="D85" s="384"/>
      <c r="E85" s="384"/>
      <c r="F85" s="384"/>
      <c r="G85" s="384"/>
      <c r="H85" s="384"/>
      <c r="I85" s="384"/>
      <c r="J85" s="384"/>
      <c r="K85" s="384"/>
      <c r="L85" s="384"/>
      <c r="M85" s="384"/>
      <c r="N85" s="384"/>
      <c r="O85" s="384"/>
      <c r="P85" s="384"/>
      <c r="Q85" s="384"/>
      <c r="R85" s="384"/>
      <c r="S85" s="384"/>
      <c r="T85" s="384"/>
      <c r="U85" s="384"/>
      <c r="V85" s="384"/>
      <c r="W85" s="384"/>
      <c r="X85" s="384"/>
      <c r="Y85" s="384"/>
      <c r="Z85" s="384"/>
      <c r="AA85" s="384"/>
      <c r="AB85" s="443"/>
      <c r="AC85" s="444"/>
      <c r="AD85" s="444"/>
      <c r="AE85" s="444"/>
      <c r="AF85" s="444"/>
      <c r="AG85" s="444"/>
      <c r="AH85" s="444"/>
      <c r="AI85" s="444"/>
      <c r="AJ85" s="444"/>
      <c r="AK85" s="444"/>
      <c r="AL85" s="444"/>
      <c r="AM85" s="444"/>
      <c r="AN85" s="444"/>
      <c r="AO85" s="445"/>
      <c r="AP85" s="405"/>
      <c r="AQ85" s="406"/>
      <c r="AR85" s="407"/>
      <c r="AS85" s="405"/>
      <c r="AT85" s="406"/>
      <c r="AU85" s="407"/>
      <c r="AV85" s="446"/>
      <c r="AW85" s="447"/>
      <c r="AX85" s="448"/>
      <c r="AY85" s="450">
        <f t="shared" si="20"/>
        <v>0</v>
      </c>
      <c r="AZ85" s="451"/>
      <c r="BA85" s="452"/>
      <c r="BB85" s="133"/>
      <c r="BC85" s="115"/>
      <c r="BD85" s="382"/>
      <c r="BE85" s="382"/>
      <c r="BF85" s="382"/>
      <c r="BG85" s="382"/>
      <c r="BH85" s="382"/>
      <c r="BI85" s="382"/>
      <c r="BJ85" s="382"/>
      <c r="BK85" s="382"/>
      <c r="BL85" s="382"/>
      <c r="BM85" s="382"/>
      <c r="BN85" s="382"/>
      <c r="BO85" s="382"/>
      <c r="BP85" s="382"/>
      <c r="BQ85" s="382"/>
      <c r="BR85" s="125"/>
      <c r="BS85" s="115"/>
      <c r="BT85" s="115"/>
      <c r="BU85" s="115"/>
      <c r="BV85" s="125"/>
      <c r="BW85" s="125"/>
      <c r="BX85" s="125"/>
      <c r="BY85" s="125"/>
      <c r="BZ85" s="125"/>
      <c r="CA85" s="125"/>
      <c r="CB85" s="125"/>
      <c r="CC85" s="125"/>
      <c r="CD85" s="125"/>
      <c r="CE85" s="125"/>
      <c r="CF85" s="125"/>
      <c r="CG85" s="125"/>
      <c r="CH85" s="125"/>
      <c r="CI85" s="125"/>
      <c r="CJ85" s="125"/>
    </row>
    <row r="86" spans="1:88" ht="16.5" hidden="1" customHeight="1">
      <c r="A86" s="119"/>
      <c r="B86" s="427">
        <v>8</v>
      </c>
      <c r="C86" s="428"/>
      <c r="D86" s="384"/>
      <c r="E86" s="384"/>
      <c r="F86" s="384"/>
      <c r="G86" s="384"/>
      <c r="H86" s="384"/>
      <c r="I86" s="384"/>
      <c r="J86" s="384"/>
      <c r="K86" s="384"/>
      <c r="L86" s="384"/>
      <c r="M86" s="384"/>
      <c r="N86" s="384"/>
      <c r="O86" s="384"/>
      <c r="P86" s="384"/>
      <c r="Q86" s="384"/>
      <c r="R86" s="384"/>
      <c r="S86" s="384"/>
      <c r="T86" s="384"/>
      <c r="U86" s="384"/>
      <c r="V86" s="384"/>
      <c r="W86" s="384"/>
      <c r="X86" s="384"/>
      <c r="Y86" s="384"/>
      <c r="Z86" s="384"/>
      <c r="AA86" s="384"/>
      <c r="AB86" s="443"/>
      <c r="AC86" s="444"/>
      <c r="AD86" s="444"/>
      <c r="AE86" s="444"/>
      <c r="AF86" s="444"/>
      <c r="AG86" s="444"/>
      <c r="AH86" s="444"/>
      <c r="AI86" s="444"/>
      <c r="AJ86" s="444"/>
      <c r="AK86" s="444"/>
      <c r="AL86" s="444"/>
      <c r="AM86" s="444"/>
      <c r="AN86" s="444"/>
      <c r="AO86" s="445"/>
      <c r="AP86" s="405"/>
      <c r="AQ86" s="406"/>
      <c r="AR86" s="407"/>
      <c r="AS86" s="405"/>
      <c r="AT86" s="406"/>
      <c r="AU86" s="407"/>
      <c r="AV86" s="446"/>
      <c r="AW86" s="447"/>
      <c r="AX86" s="448"/>
      <c r="AY86" s="450">
        <f t="shared" si="20"/>
        <v>0</v>
      </c>
      <c r="AZ86" s="451"/>
      <c r="BA86" s="452"/>
      <c r="BB86" s="133"/>
      <c r="BC86" s="115"/>
      <c r="BD86" s="382"/>
      <c r="BE86" s="382"/>
      <c r="BF86" s="382"/>
      <c r="BG86" s="382"/>
      <c r="BH86" s="382"/>
      <c r="BI86" s="382"/>
      <c r="BJ86" s="382"/>
      <c r="BK86" s="382"/>
      <c r="BL86" s="382"/>
      <c r="BM86" s="382"/>
      <c r="BN86" s="382"/>
      <c r="BO86" s="382"/>
      <c r="BP86" s="382"/>
      <c r="BQ86" s="382"/>
      <c r="BR86" s="125"/>
      <c r="BS86" s="115"/>
      <c r="BT86" s="115"/>
      <c r="BU86" s="115"/>
      <c r="BV86" s="125"/>
      <c r="BW86" s="125"/>
      <c r="BX86" s="125"/>
      <c r="BY86" s="125"/>
      <c r="BZ86" s="125"/>
      <c r="CA86" s="125"/>
      <c r="CB86" s="125"/>
      <c r="CC86" s="125"/>
      <c r="CD86" s="125"/>
      <c r="CE86" s="125"/>
      <c r="CF86" s="125"/>
      <c r="CG86" s="125"/>
      <c r="CH86" s="125"/>
      <c r="CI86" s="125"/>
      <c r="CJ86" s="125"/>
    </row>
    <row r="87" spans="1:88" ht="16.5" hidden="1" customHeight="1">
      <c r="A87" s="119"/>
      <c r="B87" s="427">
        <v>9</v>
      </c>
      <c r="C87" s="428"/>
      <c r="D87" s="384"/>
      <c r="E87" s="384"/>
      <c r="F87" s="384"/>
      <c r="G87" s="384"/>
      <c r="H87" s="384"/>
      <c r="I87" s="384"/>
      <c r="J87" s="384"/>
      <c r="K87" s="384"/>
      <c r="L87" s="384"/>
      <c r="M87" s="384"/>
      <c r="N87" s="384"/>
      <c r="O87" s="384"/>
      <c r="P87" s="384"/>
      <c r="Q87" s="384"/>
      <c r="R87" s="384"/>
      <c r="S87" s="384"/>
      <c r="T87" s="384"/>
      <c r="U87" s="384"/>
      <c r="V87" s="384"/>
      <c r="W87" s="384"/>
      <c r="X87" s="384"/>
      <c r="Y87" s="384"/>
      <c r="Z87" s="384"/>
      <c r="AA87" s="384"/>
      <c r="AB87" s="443"/>
      <c r="AC87" s="444"/>
      <c r="AD87" s="444"/>
      <c r="AE87" s="444"/>
      <c r="AF87" s="444"/>
      <c r="AG87" s="444"/>
      <c r="AH87" s="444"/>
      <c r="AI87" s="444"/>
      <c r="AJ87" s="444"/>
      <c r="AK87" s="444"/>
      <c r="AL87" s="444"/>
      <c r="AM87" s="444"/>
      <c r="AN87" s="444"/>
      <c r="AO87" s="445"/>
      <c r="AP87" s="405"/>
      <c r="AQ87" s="406"/>
      <c r="AR87" s="407"/>
      <c r="AS87" s="405"/>
      <c r="AT87" s="406"/>
      <c r="AU87" s="407"/>
      <c r="AV87" s="446"/>
      <c r="AW87" s="447"/>
      <c r="AX87" s="448"/>
      <c r="AY87" s="450">
        <f t="shared" si="20"/>
        <v>0</v>
      </c>
      <c r="AZ87" s="451"/>
      <c r="BA87" s="452"/>
      <c r="BB87" s="133"/>
      <c r="BC87" s="115"/>
      <c r="BD87" s="382"/>
      <c r="BE87" s="382"/>
      <c r="BF87" s="382"/>
      <c r="BG87" s="382"/>
      <c r="BH87" s="382"/>
      <c r="BI87" s="382"/>
      <c r="BJ87" s="382"/>
      <c r="BK87" s="382"/>
      <c r="BL87" s="382"/>
      <c r="BM87" s="382"/>
      <c r="BN87" s="382"/>
      <c r="BO87" s="382"/>
      <c r="BP87" s="382"/>
      <c r="BQ87" s="382"/>
      <c r="BR87" s="125"/>
      <c r="BS87" s="115"/>
      <c r="BT87" s="115"/>
      <c r="BU87" s="115"/>
      <c r="BV87" s="125"/>
      <c r="BW87" s="125"/>
      <c r="BX87" s="125"/>
      <c r="BY87" s="125"/>
      <c r="BZ87" s="125"/>
      <c r="CA87" s="125"/>
      <c r="CB87" s="125"/>
      <c r="CC87" s="125"/>
      <c r="CD87" s="125"/>
      <c r="CE87" s="125"/>
      <c r="CF87" s="125"/>
      <c r="CG87" s="125"/>
      <c r="CH87" s="125"/>
      <c r="CI87" s="125"/>
      <c r="CJ87" s="125"/>
    </row>
    <row r="88" spans="1:88" ht="16.5" hidden="1" customHeight="1">
      <c r="A88" s="119"/>
      <c r="B88" s="427">
        <v>10</v>
      </c>
      <c r="C88" s="428"/>
      <c r="D88" s="384"/>
      <c r="E88" s="384"/>
      <c r="F88" s="384"/>
      <c r="G88" s="384"/>
      <c r="H88" s="384"/>
      <c r="I88" s="384"/>
      <c r="J88" s="384"/>
      <c r="K88" s="384"/>
      <c r="L88" s="384"/>
      <c r="M88" s="384"/>
      <c r="N88" s="384"/>
      <c r="O88" s="384"/>
      <c r="P88" s="384"/>
      <c r="Q88" s="384"/>
      <c r="R88" s="384"/>
      <c r="S88" s="384"/>
      <c r="T88" s="384"/>
      <c r="U88" s="384"/>
      <c r="V88" s="384"/>
      <c r="W88" s="384"/>
      <c r="X88" s="384"/>
      <c r="Y88" s="384"/>
      <c r="Z88" s="384"/>
      <c r="AA88" s="384"/>
      <c r="AB88" s="443"/>
      <c r="AC88" s="444"/>
      <c r="AD88" s="444"/>
      <c r="AE88" s="444"/>
      <c r="AF88" s="444"/>
      <c r="AG88" s="444"/>
      <c r="AH88" s="444"/>
      <c r="AI88" s="444"/>
      <c r="AJ88" s="444"/>
      <c r="AK88" s="444"/>
      <c r="AL88" s="444"/>
      <c r="AM88" s="444"/>
      <c r="AN88" s="444"/>
      <c r="AO88" s="445"/>
      <c r="AP88" s="405"/>
      <c r="AQ88" s="406"/>
      <c r="AR88" s="407"/>
      <c r="AS88" s="405"/>
      <c r="AT88" s="406"/>
      <c r="AU88" s="407"/>
      <c r="AV88" s="446"/>
      <c r="AW88" s="447"/>
      <c r="AX88" s="448"/>
      <c r="AY88" s="450">
        <f t="shared" si="20"/>
        <v>0</v>
      </c>
      <c r="AZ88" s="451"/>
      <c r="BA88" s="452"/>
      <c r="BB88" s="133"/>
      <c r="BC88" s="115"/>
      <c r="BD88" s="382"/>
      <c r="BE88" s="382"/>
      <c r="BF88" s="382"/>
      <c r="BG88" s="382"/>
      <c r="BH88" s="382"/>
      <c r="BI88" s="382"/>
      <c r="BJ88" s="382"/>
      <c r="BK88" s="382"/>
      <c r="BL88" s="382"/>
      <c r="BM88" s="382"/>
      <c r="BN88" s="382"/>
      <c r="BO88" s="382"/>
      <c r="BP88" s="382"/>
      <c r="BQ88" s="382"/>
      <c r="BR88" s="125"/>
      <c r="BS88" s="115"/>
      <c r="BT88" s="115"/>
      <c r="BU88" s="115"/>
      <c r="BV88" s="125"/>
      <c r="BW88" s="125"/>
      <c r="BX88" s="125"/>
      <c r="BY88" s="125"/>
      <c r="BZ88" s="125"/>
      <c r="CA88" s="125"/>
      <c r="CB88" s="125"/>
      <c r="CC88" s="125"/>
      <c r="CD88" s="125"/>
      <c r="CE88" s="125"/>
      <c r="CF88" s="125"/>
      <c r="CG88" s="125"/>
      <c r="CH88" s="125"/>
      <c r="CI88" s="125"/>
      <c r="CJ88" s="125"/>
    </row>
    <row r="89" spans="1:88" ht="16.5" hidden="1" customHeight="1">
      <c r="A89" s="119"/>
      <c r="B89" s="427">
        <v>11</v>
      </c>
      <c r="C89" s="428"/>
      <c r="D89" s="384"/>
      <c r="E89" s="384"/>
      <c r="F89" s="384"/>
      <c r="G89" s="384"/>
      <c r="H89" s="384"/>
      <c r="I89" s="384"/>
      <c r="J89" s="384"/>
      <c r="K89" s="384"/>
      <c r="L89" s="384"/>
      <c r="M89" s="384"/>
      <c r="N89" s="384"/>
      <c r="O89" s="384"/>
      <c r="P89" s="384"/>
      <c r="Q89" s="384"/>
      <c r="R89" s="384"/>
      <c r="S89" s="384"/>
      <c r="T89" s="384"/>
      <c r="U89" s="384"/>
      <c r="V89" s="384"/>
      <c r="W89" s="384"/>
      <c r="X89" s="384"/>
      <c r="Y89" s="384"/>
      <c r="Z89" s="384"/>
      <c r="AA89" s="384"/>
      <c r="AB89" s="443"/>
      <c r="AC89" s="444"/>
      <c r="AD89" s="444"/>
      <c r="AE89" s="444"/>
      <c r="AF89" s="444"/>
      <c r="AG89" s="444"/>
      <c r="AH89" s="444"/>
      <c r="AI89" s="444"/>
      <c r="AJ89" s="444"/>
      <c r="AK89" s="444"/>
      <c r="AL89" s="444"/>
      <c r="AM89" s="444"/>
      <c r="AN89" s="444"/>
      <c r="AO89" s="445"/>
      <c r="AP89" s="405"/>
      <c r="AQ89" s="406"/>
      <c r="AR89" s="407"/>
      <c r="AS89" s="405"/>
      <c r="AT89" s="406"/>
      <c r="AU89" s="407"/>
      <c r="AV89" s="446"/>
      <c r="AW89" s="447"/>
      <c r="AX89" s="448"/>
      <c r="AY89" s="450">
        <f t="shared" si="20"/>
        <v>0</v>
      </c>
      <c r="AZ89" s="451"/>
      <c r="BA89" s="452"/>
      <c r="BB89" s="133"/>
      <c r="BC89" s="115"/>
      <c r="BD89" s="382"/>
      <c r="BE89" s="382"/>
      <c r="BF89" s="382"/>
      <c r="BG89" s="382"/>
      <c r="BH89" s="382"/>
      <c r="BI89" s="382"/>
      <c r="BJ89" s="382"/>
      <c r="BK89" s="382"/>
      <c r="BL89" s="382"/>
      <c r="BM89" s="382"/>
      <c r="BN89" s="382"/>
      <c r="BO89" s="382"/>
      <c r="BP89" s="382"/>
      <c r="BQ89" s="382"/>
      <c r="BR89" s="125"/>
      <c r="BS89" s="115"/>
      <c r="BT89" s="115"/>
      <c r="BU89" s="115"/>
      <c r="BV89" s="125"/>
      <c r="BW89" s="125"/>
      <c r="BX89" s="125"/>
      <c r="BY89" s="125"/>
      <c r="BZ89" s="125"/>
      <c r="CA89" s="125"/>
      <c r="CB89" s="125"/>
      <c r="CC89" s="125"/>
      <c r="CD89" s="125"/>
      <c r="CE89" s="125"/>
      <c r="CF89" s="125"/>
      <c r="CG89" s="125"/>
      <c r="CH89" s="125"/>
      <c r="CI89" s="125"/>
      <c r="CJ89" s="125"/>
    </row>
    <row r="90" spans="1:88" ht="16.5" hidden="1" customHeight="1">
      <c r="A90" s="119"/>
      <c r="B90" s="427">
        <v>12</v>
      </c>
      <c r="C90" s="428"/>
      <c r="D90" s="453"/>
      <c r="E90" s="454"/>
      <c r="F90" s="454"/>
      <c r="G90" s="454"/>
      <c r="H90" s="454"/>
      <c r="I90" s="454"/>
      <c r="J90" s="454"/>
      <c r="K90" s="454"/>
      <c r="L90" s="454"/>
      <c r="M90" s="454"/>
      <c r="N90" s="454"/>
      <c r="O90" s="454"/>
      <c r="P90" s="454"/>
      <c r="Q90" s="454"/>
      <c r="R90" s="454"/>
      <c r="S90" s="384"/>
      <c r="T90" s="384"/>
      <c r="U90" s="384"/>
      <c r="V90" s="384"/>
      <c r="W90" s="384"/>
      <c r="X90" s="384"/>
      <c r="Y90" s="384"/>
      <c r="Z90" s="384"/>
      <c r="AA90" s="384"/>
      <c r="AB90" s="443"/>
      <c r="AC90" s="444"/>
      <c r="AD90" s="444"/>
      <c r="AE90" s="444"/>
      <c r="AF90" s="444"/>
      <c r="AG90" s="444"/>
      <c r="AH90" s="444"/>
      <c r="AI90" s="444"/>
      <c r="AJ90" s="444"/>
      <c r="AK90" s="444"/>
      <c r="AL90" s="444"/>
      <c r="AM90" s="444"/>
      <c r="AN90" s="444"/>
      <c r="AO90" s="445"/>
      <c r="AP90" s="405"/>
      <c r="AQ90" s="406"/>
      <c r="AR90" s="407"/>
      <c r="AS90" s="405"/>
      <c r="AT90" s="406"/>
      <c r="AU90" s="407"/>
      <c r="AV90" s="446"/>
      <c r="AW90" s="447"/>
      <c r="AX90" s="448"/>
      <c r="AY90" s="450">
        <f t="shared" si="20"/>
        <v>0</v>
      </c>
      <c r="AZ90" s="451"/>
      <c r="BA90" s="452"/>
      <c r="BB90" s="133"/>
      <c r="BC90" s="115"/>
      <c r="BD90" s="382"/>
      <c r="BE90" s="382"/>
      <c r="BF90" s="382"/>
      <c r="BG90" s="382"/>
      <c r="BH90" s="382"/>
      <c r="BI90" s="382"/>
      <c r="BJ90" s="382"/>
      <c r="BK90" s="382"/>
      <c r="BL90" s="382"/>
      <c r="BM90" s="382"/>
      <c r="BN90" s="382"/>
      <c r="BO90" s="382"/>
      <c r="BP90" s="382"/>
      <c r="BQ90" s="382"/>
      <c r="BR90" s="125"/>
      <c r="BS90" s="115"/>
      <c r="BT90" s="115"/>
      <c r="BU90" s="115"/>
      <c r="BV90" s="125"/>
      <c r="BW90" s="125"/>
      <c r="BX90" s="125"/>
      <c r="BY90" s="125"/>
      <c r="BZ90" s="125"/>
      <c r="CA90" s="125"/>
      <c r="CB90" s="125"/>
      <c r="CC90" s="125"/>
      <c r="CD90" s="125"/>
      <c r="CE90" s="125"/>
      <c r="CF90" s="125"/>
      <c r="CG90" s="125"/>
      <c r="CH90" s="125"/>
      <c r="CI90" s="125"/>
      <c r="CJ90" s="125"/>
    </row>
    <row r="91" spans="1:88" ht="16.5" hidden="1" customHeight="1">
      <c r="A91" s="119"/>
      <c r="B91" s="427">
        <v>13</v>
      </c>
      <c r="C91" s="428"/>
      <c r="D91" s="453"/>
      <c r="E91" s="454"/>
      <c r="F91" s="454"/>
      <c r="G91" s="454"/>
      <c r="H91" s="454"/>
      <c r="I91" s="454"/>
      <c r="J91" s="454"/>
      <c r="K91" s="454"/>
      <c r="L91" s="454"/>
      <c r="M91" s="454"/>
      <c r="N91" s="454"/>
      <c r="O91" s="454"/>
      <c r="P91" s="454"/>
      <c r="Q91" s="454"/>
      <c r="R91" s="454"/>
      <c r="S91" s="384"/>
      <c r="T91" s="384"/>
      <c r="U91" s="384"/>
      <c r="V91" s="384"/>
      <c r="W91" s="384"/>
      <c r="X91" s="384"/>
      <c r="Y91" s="384"/>
      <c r="Z91" s="384"/>
      <c r="AA91" s="384"/>
      <c r="AB91" s="443"/>
      <c r="AC91" s="444"/>
      <c r="AD91" s="444"/>
      <c r="AE91" s="444"/>
      <c r="AF91" s="444"/>
      <c r="AG91" s="444"/>
      <c r="AH91" s="444"/>
      <c r="AI91" s="444"/>
      <c r="AJ91" s="444"/>
      <c r="AK91" s="444"/>
      <c r="AL91" s="444"/>
      <c r="AM91" s="444"/>
      <c r="AN91" s="444"/>
      <c r="AO91" s="445"/>
      <c r="AP91" s="405"/>
      <c r="AQ91" s="406"/>
      <c r="AR91" s="407"/>
      <c r="AS91" s="405"/>
      <c r="AT91" s="406"/>
      <c r="AU91" s="407"/>
      <c r="AV91" s="446"/>
      <c r="AW91" s="447"/>
      <c r="AX91" s="448"/>
      <c r="AY91" s="450">
        <f t="shared" si="20"/>
        <v>0</v>
      </c>
      <c r="AZ91" s="451"/>
      <c r="BA91" s="452"/>
      <c r="BB91" s="133"/>
      <c r="BC91" s="115"/>
      <c r="BD91" s="382"/>
      <c r="BE91" s="382"/>
      <c r="BF91" s="382"/>
      <c r="BG91" s="382"/>
      <c r="BH91" s="382"/>
      <c r="BI91" s="382"/>
      <c r="BJ91" s="382"/>
      <c r="BK91" s="382"/>
      <c r="BL91" s="382"/>
      <c r="BM91" s="382"/>
      <c r="BN91" s="382"/>
      <c r="BO91" s="382"/>
      <c r="BP91" s="382"/>
      <c r="BQ91" s="382"/>
      <c r="BR91" s="125"/>
      <c r="BS91" s="115"/>
      <c r="BT91" s="115"/>
      <c r="BU91" s="115"/>
      <c r="BV91" s="125"/>
      <c r="BW91" s="125"/>
      <c r="BX91" s="125"/>
      <c r="BY91" s="125"/>
      <c r="BZ91" s="125"/>
      <c r="CA91" s="125"/>
      <c r="CB91" s="125"/>
      <c r="CC91" s="125"/>
      <c r="CD91" s="125"/>
      <c r="CE91" s="125"/>
      <c r="CF91" s="125"/>
      <c r="CG91" s="125"/>
      <c r="CH91" s="125"/>
      <c r="CI91" s="125"/>
      <c r="CJ91" s="125"/>
    </row>
    <row r="92" spans="1:88" ht="16.5" hidden="1" customHeight="1">
      <c r="A92" s="119"/>
      <c r="B92" s="427">
        <v>14</v>
      </c>
      <c r="C92" s="428"/>
      <c r="D92" s="453"/>
      <c r="E92" s="454"/>
      <c r="F92" s="454"/>
      <c r="G92" s="454"/>
      <c r="H92" s="454"/>
      <c r="I92" s="454"/>
      <c r="J92" s="454"/>
      <c r="K92" s="454"/>
      <c r="L92" s="454"/>
      <c r="M92" s="454"/>
      <c r="N92" s="454"/>
      <c r="O92" s="454"/>
      <c r="P92" s="454"/>
      <c r="Q92" s="454"/>
      <c r="R92" s="454"/>
      <c r="S92" s="384"/>
      <c r="T92" s="384"/>
      <c r="U92" s="384"/>
      <c r="V92" s="384"/>
      <c r="W92" s="384"/>
      <c r="X92" s="384"/>
      <c r="Y92" s="384"/>
      <c r="Z92" s="384"/>
      <c r="AA92" s="384"/>
      <c r="AB92" s="443"/>
      <c r="AC92" s="444"/>
      <c r="AD92" s="444"/>
      <c r="AE92" s="444"/>
      <c r="AF92" s="444"/>
      <c r="AG92" s="444"/>
      <c r="AH92" s="444"/>
      <c r="AI92" s="444"/>
      <c r="AJ92" s="444"/>
      <c r="AK92" s="444"/>
      <c r="AL92" s="444"/>
      <c r="AM92" s="444"/>
      <c r="AN92" s="444"/>
      <c r="AO92" s="445"/>
      <c r="AP92" s="405"/>
      <c r="AQ92" s="406"/>
      <c r="AR92" s="407"/>
      <c r="AS92" s="405"/>
      <c r="AT92" s="406"/>
      <c r="AU92" s="407"/>
      <c r="AV92" s="446"/>
      <c r="AW92" s="447"/>
      <c r="AX92" s="448"/>
      <c r="AY92" s="450">
        <f t="shared" si="20"/>
        <v>0</v>
      </c>
      <c r="AZ92" s="451"/>
      <c r="BA92" s="452"/>
      <c r="BB92" s="133"/>
      <c r="BC92" s="115"/>
      <c r="BD92" s="382"/>
      <c r="BE92" s="382"/>
      <c r="BF92" s="382"/>
      <c r="BG92" s="382"/>
      <c r="BH92" s="382"/>
      <c r="BI92" s="382"/>
      <c r="BJ92" s="382"/>
      <c r="BK92" s="382"/>
      <c r="BL92" s="382"/>
      <c r="BM92" s="382"/>
      <c r="BN92" s="382"/>
      <c r="BO92" s="382"/>
      <c r="BP92" s="382"/>
      <c r="BQ92" s="382"/>
      <c r="BR92" s="125"/>
      <c r="BS92" s="115"/>
      <c r="BT92" s="115"/>
      <c r="BU92" s="115"/>
      <c r="BV92" s="125"/>
      <c r="BW92" s="125"/>
      <c r="BX92" s="125"/>
      <c r="BY92" s="125"/>
      <c r="BZ92" s="125"/>
      <c r="CA92" s="125"/>
      <c r="CB92" s="125"/>
      <c r="CC92" s="125"/>
      <c r="CD92" s="125"/>
      <c r="CE92" s="125"/>
      <c r="CF92" s="125"/>
      <c r="CG92" s="125"/>
      <c r="CH92" s="125"/>
      <c r="CI92" s="125"/>
      <c r="CJ92" s="125"/>
    </row>
    <row r="93" spans="1:88" ht="16.5" hidden="1" customHeight="1">
      <c r="A93" s="119"/>
      <c r="B93" s="427">
        <v>15</v>
      </c>
      <c r="C93" s="428"/>
      <c r="D93" s="453"/>
      <c r="E93" s="454"/>
      <c r="F93" s="454"/>
      <c r="G93" s="454"/>
      <c r="H93" s="454"/>
      <c r="I93" s="454"/>
      <c r="J93" s="454"/>
      <c r="K93" s="454"/>
      <c r="L93" s="454"/>
      <c r="M93" s="454"/>
      <c r="N93" s="454"/>
      <c r="O93" s="454"/>
      <c r="P93" s="454"/>
      <c r="Q93" s="454"/>
      <c r="R93" s="454"/>
      <c r="S93" s="384"/>
      <c r="T93" s="384"/>
      <c r="U93" s="384"/>
      <c r="V93" s="384"/>
      <c r="W93" s="384"/>
      <c r="X93" s="384"/>
      <c r="Y93" s="384"/>
      <c r="Z93" s="384"/>
      <c r="AA93" s="384"/>
      <c r="AB93" s="443"/>
      <c r="AC93" s="444"/>
      <c r="AD93" s="444"/>
      <c r="AE93" s="444"/>
      <c r="AF93" s="444"/>
      <c r="AG93" s="444"/>
      <c r="AH93" s="444"/>
      <c r="AI93" s="444"/>
      <c r="AJ93" s="444"/>
      <c r="AK93" s="444"/>
      <c r="AL93" s="444"/>
      <c r="AM93" s="444"/>
      <c r="AN93" s="444"/>
      <c r="AO93" s="445"/>
      <c r="AP93" s="405"/>
      <c r="AQ93" s="406"/>
      <c r="AR93" s="407"/>
      <c r="AS93" s="405"/>
      <c r="AT93" s="406"/>
      <c r="AU93" s="407"/>
      <c r="AV93" s="446"/>
      <c r="AW93" s="447"/>
      <c r="AX93" s="448"/>
      <c r="AY93" s="450">
        <f t="shared" si="20"/>
        <v>0</v>
      </c>
      <c r="AZ93" s="451"/>
      <c r="BA93" s="452"/>
      <c r="BB93" s="133"/>
      <c r="BC93" s="115"/>
      <c r="BD93" s="382"/>
      <c r="BE93" s="382"/>
      <c r="BF93" s="382"/>
      <c r="BG93" s="382"/>
      <c r="BH93" s="382"/>
      <c r="BI93" s="382"/>
      <c r="BJ93" s="382"/>
      <c r="BK93" s="382"/>
      <c r="BL93" s="382"/>
      <c r="BM93" s="382"/>
      <c r="BN93" s="382"/>
      <c r="BO93" s="382"/>
      <c r="BP93" s="382"/>
      <c r="BQ93" s="382"/>
      <c r="BR93" s="125"/>
      <c r="BS93" s="115"/>
      <c r="BT93" s="115"/>
      <c r="BU93" s="115"/>
      <c r="BV93" s="125"/>
      <c r="BW93" s="125"/>
      <c r="BX93" s="125"/>
      <c r="BY93" s="125"/>
      <c r="BZ93" s="125"/>
      <c r="CA93" s="125"/>
      <c r="CB93" s="125"/>
      <c r="CC93" s="125"/>
      <c r="CD93" s="125"/>
      <c r="CE93" s="125"/>
      <c r="CF93" s="125"/>
      <c r="CG93" s="125"/>
      <c r="CH93" s="125"/>
      <c r="CI93" s="125"/>
      <c r="CJ93" s="125"/>
    </row>
    <row r="94" spans="1:88" ht="16.5" hidden="1" customHeight="1">
      <c r="A94" s="119"/>
      <c r="B94" s="427">
        <v>16</v>
      </c>
      <c r="C94" s="428"/>
      <c r="D94" s="453"/>
      <c r="E94" s="454"/>
      <c r="F94" s="454"/>
      <c r="G94" s="454"/>
      <c r="H94" s="454"/>
      <c r="I94" s="454"/>
      <c r="J94" s="454"/>
      <c r="K94" s="454"/>
      <c r="L94" s="454"/>
      <c r="M94" s="454"/>
      <c r="N94" s="454"/>
      <c r="O94" s="454"/>
      <c r="P94" s="454"/>
      <c r="Q94" s="454"/>
      <c r="R94" s="454"/>
      <c r="S94" s="384"/>
      <c r="T94" s="384"/>
      <c r="U94" s="384"/>
      <c r="V94" s="384"/>
      <c r="W94" s="384"/>
      <c r="X94" s="384"/>
      <c r="Y94" s="384"/>
      <c r="Z94" s="384"/>
      <c r="AA94" s="384"/>
      <c r="AB94" s="443"/>
      <c r="AC94" s="444"/>
      <c r="AD94" s="444"/>
      <c r="AE94" s="444"/>
      <c r="AF94" s="444"/>
      <c r="AG94" s="444"/>
      <c r="AH94" s="444"/>
      <c r="AI94" s="444"/>
      <c r="AJ94" s="444"/>
      <c r="AK94" s="444"/>
      <c r="AL94" s="444"/>
      <c r="AM94" s="444"/>
      <c r="AN94" s="444"/>
      <c r="AO94" s="445"/>
      <c r="AP94" s="405"/>
      <c r="AQ94" s="406"/>
      <c r="AR94" s="407"/>
      <c r="AS94" s="405"/>
      <c r="AT94" s="406"/>
      <c r="AU94" s="407"/>
      <c r="AV94" s="446"/>
      <c r="AW94" s="447"/>
      <c r="AX94" s="448"/>
      <c r="AY94" s="450">
        <f t="shared" si="20"/>
        <v>0</v>
      </c>
      <c r="AZ94" s="451"/>
      <c r="BA94" s="452"/>
      <c r="BB94" s="133"/>
      <c r="BC94" s="115"/>
      <c r="BD94" s="382"/>
      <c r="BE94" s="382"/>
      <c r="BF94" s="382"/>
      <c r="BG94" s="382"/>
      <c r="BH94" s="382"/>
      <c r="BI94" s="382"/>
      <c r="BJ94" s="382"/>
      <c r="BK94" s="382"/>
      <c r="BL94" s="382"/>
      <c r="BM94" s="382"/>
      <c r="BN94" s="382"/>
      <c r="BO94" s="382"/>
      <c r="BP94" s="382"/>
      <c r="BQ94" s="382"/>
      <c r="BR94" s="125"/>
      <c r="BS94" s="115"/>
      <c r="BT94" s="115"/>
      <c r="BU94" s="115"/>
      <c r="BV94" s="125"/>
      <c r="BW94" s="125"/>
      <c r="BX94" s="125"/>
      <c r="BY94" s="125"/>
      <c r="BZ94" s="125"/>
      <c r="CA94" s="125"/>
      <c r="CB94" s="125"/>
      <c r="CC94" s="125"/>
      <c r="CD94" s="125"/>
      <c r="CE94" s="125"/>
      <c r="CF94" s="125"/>
      <c r="CG94" s="125"/>
      <c r="CH94" s="125"/>
      <c r="CI94" s="125"/>
      <c r="CJ94" s="125"/>
    </row>
    <row r="95" spans="1:88" ht="16.5" hidden="1" customHeight="1">
      <c r="A95" s="119"/>
      <c r="B95" s="427">
        <v>17</v>
      </c>
      <c r="C95" s="428"/>
      <c r="D95" s="453"/>
      <c r="E95" s="454"/>
      <c r="F95" s="454"/>
      <c r="G95" s="454"/>
      <c r="H95" s="454"/>
      <c r="I95" s="454"/>
      <c r="J95" s="454"/>
      <c r="K95" s="454"/>
      <c r="L95" s="454"/>
      <c r="M95" s="454"/>
      <c r="N95" s="454"/>
      <c r="O95" s="454"/>
      <c r="P95" s="454"/>
      <c r="Q95" s="454"/>
      <c r="R95" s="454"/>
      <c r="S95" s="384"/>
      <c r="T95" s="384"/>
      <c r="U95" s="384"/>
      <c r="V95" s="384"/>
      <c r="W95" s="384"/>
      <c r="X95" s="384"/>
      <c r="Y95" s="384"/>
      <c r="Z95" s="384"/>
      <c r="AA95" s="384"/>
      <c r="AB95" s="443"/>
      <c r="AC95" s="444"/>
      <c r="AD95" s="444"/>
      <c r="AE95" s="444"/>
      <c r="AF95" s="444"/>
      <c r="AG95" s="444"/>
      <c r="AH95" s="444"/>
      <c r="AI95" s="444"/>
      <c r="AJ95" s="444"/>
      <c r="AK95" s="444"/>
      <c r="AL95" s="444"/>
      <c r="AM95" s="444"/>
      <c r="AN95" s="444"/>
      <c r="AO95" s="445"/>
      <c r="AP95" s="405"/>
      <c r="AQ95" s="406"/>
      <c r="AR95" s="407"/>
      <c r="AS95" s="405"/>
      <c r="AT95" s="406"/>
      <c r="AU95" s="407"/>
      <c r="AV95" s="446"/>
      <c r="AW95" s="447"/>
      <c r="AX95" s="448"/>
      <c r="AY95" s="450">
        <f t="shared" si="20"/>
        <v>0</v>
      </c>
      <c r="AZ95" s="451"/>
      <c r="BA95" s="452"/>
      <c r="BB95" s="133"/>
      <c r="BC95" s="115"/>
      <c r="BD95" s="382"/>
      <c r="BE95" s="382"/>
      <c r="BF95" s="382"/>
      <c r="BG95" s="382"/>
      <c r="BH95" s="382"/>
      <c r="BI95" s="382"/>
      <c r="BJ95" s="382"/>
      <c r="BK95" s="382"/>
      <c r="BL95" s="382"/>
      <c r="BM95" s="382"/>
      <c r="BN95" s="382"/>
      <c r="BO95" s="382"/>
      <c r="BP95" s="382"/>
      <c r="BQ95" s="382"/>
      <c r="BR95" s="125"/>
      <c r="BS95" s="115"/>
      <c r="BT95" s="115"/>
      <c r="BU95" s="115"/>
      <c r="BV95" s="125"/>
      <c r="BW95" s="125"/>
      <c r="BX95" s="125"/>
      <c r="BY95" s="125"/>
      <c r="BZ95" s="125"/>
      <c r="CA95" s="125"/>
      <c r="CB95" s="125"/>
      <c r="CC95" s="125"/>
      <c r="CD95" s="125"/>
      <c r="CE95" s="125"/>
      <c r="CF95" s="125"/>
      <c r="CG95" s="125"/>
      <c r="CH95" s="125"/>
      <c r="CI95" s="125"/>
      <c r="CJ95" s="125"/>
    </row>
    <row r="96" spans="1:88" ht="16.5" hidden="1" customHeight="1">
      <c r="A96" s="119"/>
      <c r="B96" s="427">
        <v>18</v>
      </c>
      <c r="C96" s="428"/>
      <c r="D96" s="453"/>
      <c r="E96" s="454"/>
      <c r="F96" s="454"/>
      <c r="G96" s="454"/>
      <c r="H96" s="454"/>
      <c r="I96" s="454"/>
      <c r="J96" s="454"/>
      <c r="K96" s="454"/>
      <c r="L96" s="454"/>
      <c r="M96" s="454"/>
      <c r="N96" s="454"/>
      <c r="O96" s="454"/>
      <c r="P96" s="454"/>
      <c r="Q96" s="454"/>
      <c r="R96" s="454"/>
      <c r="S96" s="384"/>
      <c r="T96" s="384"/>
      <c r="U96" s="384"/>
      <c r="V96" s="384"/>
      <c r="W96" s="384"/>
      <c r="X96" s="384"/>
      <c r="Y96" s="384"/>
      <c r="Z96" s="384"/>
      <c r="AA96" s="384"/>
      <c r="AB96" s="443"/>
      <c r="AC96" s="444"/>
      <c r="AD96" s="444"/>
      <c r="AE96" s="444"/>
      <c r="AF96" s="444"/>
      <c r="AG96" s="444"/>
      <c r="AH96" s="444"/>
      <c r="AI96" s="444"/>
      <c r="AJ96" s="444"/>
      <c r="AK96" s="444"/>
      <c r="AL96" s="444"/>
      <c r="AM96" s="444"/>
      <c r="AN96" s="444"/>
      <c r="AO96" s="445"/>
      <c r="AP96" s="405"/>
      <c r="AQ96" s="406"/>
      <c r="AR96" s="407"/>
      <c r="AS96" s="405"/>
      <c r="AT96" s="406"/>
      <c r="AU96" s="407"/>
      <c r="AV96" s="446"/>
      <c r="AW96" s="447"/>
      <c r="AX96" s="448"/>
      <c r="AY96" s="450">
        <f t="shared" si="20"/>
        <v>0</v>
      </c>
      <c r="AZ96" s="451"/>
      <c r="BA96" s="452"/>
      <c r="BB96" s="133"/>
      <c r="BC96" s="115"/>
      <c r="BD96" s="382"/>
      <c r="BE96" s="382"/>
      <c r="BF96" s="382"/>
      <c r="BG96" s="382"/>
      <c r="BH96" s="382"/>
      <c r="BI96" s="382"/>
      <c r="BJ96" s="382"/>
      <c r="BK96" s="382"/>
      <c r="BL96" s="382"/>
      <c r="BM96" s="382"/>
      <c r="BN96" s="382"/>
      <c r="BO96" s="382"/>
      <c r="BP96" s="382"/>
      <c r="BQ96" s="382"/>
      <c r="BR96" s="125"/>
      <c r="BS96" s="115"/>
      <c r="BT96" s="115"/>
      <c r="BU96" s="115"/>
      <c r="BV96" s="125"/>
      <c r="BW96" s="125"/>
      <c r="BX96" s="125"/>
      <c r="BY96" s="125"/>
      <c r="BZ96" s="125"/>
      <c r="CA96" s="125"/>
      <c r="CB96" s="125"/>
      <c r="CC96" s="125"/>
      <c r="CD96" s="125"/>
      <c r="CE96" s="125"/>
      <c r="CF96" s="125"/>
      <c r="CG96" s="125"/>
      <c r="CH96" s="125"/>
      <c r="CI96" s="125"/>
      <c r="CJ96" s="125"/>
    </row>
    <row r="97" spans="1:110" ht="16.5" hidden="1" customHeight="1">
      <c r="A97" s="119"/>
      <c r="B97" s="427">
        <v>19</v>
      </c>
      <c r="C97" s="428"/>
      <c r="D97" s="453"/>
      <c r="E97" s="454"/>
      <c r="F97" s="454"/>
      <c r="G97" s="454"/>
      <c r="H97" s="454"/>
      <c r="I97" s="454"/>
      <c r="J97" s="454"/>
      <c r="K97" s="454"/>
      <c r="L97" s="454"/>
      <c r="M97" s="454"/>
      <c r="N97" s="454"/>
      <c r="O97" s="454"/>
      <c r="P97" s="454"/>
      <c r="Q97" s="454"/>
      <c r="R97" s="454"/>
      <c r="S97" s="384"/>
      <c r="T97" s="384"/>
      <c r="U97" s="384"/>
      <c r="V97" s="384"/>
      <c r="W97" s="384"/>
      <c r="X97" s="384"/>
      <c r="Y97" s="384"/>
      <c r="Z97" s="384"/>
      <c r="AA97" s="384"/>
      <c r="AB97" s="443"/>
      <c r="AC97" s="444"/>
      <c r="AD97" s="444"/>
      <c r="AE97" s="444"/>
      <c r="AF97" s="444"/>
      <c r="AG97" s="444"/>
      <c r="AH97" s="444"/>
      <c r="AI97" s="444"/>
      <c r="AJ97" s="444"/>
      <c r="AK97" s="444"/>
      <c r="AL97" s="444"/>
      <c r="AM97" s="444"/>
      <c r="AN97" s="444"/>
      <c r="AO97" s="445"/>
      <c r="AP97" s="405"/>
      <c r="AQ97" s="406"/>
      <c r="AR97" s="407"/>
      <c r="AS97" s="405"/>
      <c r="AT97" s="406"/>
      <c r="AU97" s="407"/>
      <c r="AV97" s="446"/>
      <c r="AW97" s="447"/>
      <c r="AX97" s="448"/>
      <c r="AY97" s="450">
        <f t="shared" si="20"/>
        <v>0</v>
      </c>
      <c r="AZ97" s="451"/>
      <c r="BA97" s="452"/>
      <c r="BB97" s="133"/>
      <c r="BC97" s="115"/>
      <c r="BD97" s="382"/>
      <c r="BE97" s="382"/>
      <c r="BF97" s="382"/>
      <c r="BG97" s="382"/>
      <c r="BH97" s="382"/>
      <c r="BI97" s="382"/>
      <c r="BJ97" s="382"/>
      <c r="BK97" s="382"/>
      <c r="BL97" s="382"/>
      <c r="BM97" s="382"/>
      <c r="BN97" s="382"/>
      <c r="BO97" s="382"/>
      <c r="BP97" s="382"/>
      <c r="BQ97" s="382"/>
      <c r="BR97" s="125"/>
      <c r="BS97" s="115"/>
      <c r="BT97" s="115"/>
      <c r="BU97" s="115"/>
      <c r="BV97" s="125"/>
      <c r="BW97" s="125"/>
      <c r="BX97" s="125"/>
      <c r="BY97" s="125"/>
      <c r="BZ97" s="125"/>
      <c r="CA97" s="125"/>
      <c r="CB97" s="125"/>
      <c r="CC97" s="125"/>
      <c r="CD97" s="125"/>
      <c r="CE97" s="125"/>
      <c r="CF97" s="125"/>
      <c r="CG97" s="125"/>
      <c r="CH97" s="125"/>
      <c r="CI97" s="125"/>
      <c r="CJ97" s="125"/>
    </row>
    <row r="98" spans="1:110" ht="16.5" hidden="1" customHeight="1">
      <c r="A98" s="119"/>
      <c r="B98" s="427">
        <v>20</v>
      </c>
      <c r="C98" s="428"/>
      <c r="D98" s="453"/>
      <c r="E98" s="454"/>
      <c r="F98" s="454"/>
      <c r="G98" s="454"/>
      <c r="H98" s="454"/>
      <c r="I98" s="454"/>
      <c r="J98" s="454"/>
      <c r="K98" s="454"/>
      <c r="L98" s="454"/>
      <c r="M98" s="454"/>
      <c r="N98" s="454"/>
      <c r="O98" s="454"/>
      <c r="P98" s="454"/>
      <c r="Q98" s="454"/>
      <c r="R98" s="454"/>
      <c r="S98" s="384"/>
      <c r="T98" s="384"/>
      <c r="U98" s="384"/>
      <c r="V98" s="384"/>
      <c r="W98" s="384"/>
      <c r="X98" s="384"/>
      <c r="Y98" s="384"/>
      <c r="Z98" s="384"/>
      <c r="AA98" s="384"/>
      <c r="AB98" s="443"/>
      <c r="AC98" s="444"/>
      <c r="AD98" s="444"/>
      <c r="AE98" s="444"/>
      <c r="AF98" s="444"/>
      <c r="AG98" s="444"/>
      <c r="AH98" s="444"/>
      <c r="AI98" s="444"/>
      <c r="AJ98" s="444"/>
      <c r="AK98" s="444"/>
      <c r="AL98" s="444"/>
      <c r="AM98" s="444"/>
      <c r="AN98" s="444"/>
      <c r="AO98" s="445"/>
      <c r="AP98" s="405"/>
      <c r="AQ98" s="406"/>
      <c r="AR98" s="407"/>
      <c r="AS98" s="405"/>
      <c r="AT98" s="406"/>
      <c r="AU98" s="407"/>
      <c r="AV98" s="446"/>
      <c r="AW98" s="447"/>
      <c r="AX98" s="448"/>
      <c r="AY98" s="450">
        <f t="shared" si="20"/>
        <v>0</v>
      </c>
      <c r="AZ98" s="451"/>
      <c r="BA98" s="452"/>
      <c r="BB98" s="133"/>
      <c r="BC98" s="115"/>
      <c r="BD98" s="382"/>
      <c r="BE98" s="382"/>
      <c r="BF98" s="382"/>
      <c r="BG98" s="382"/>
      <c r="BH98" s="382"/>
      <c r="BI98" s="382"/>
      <c r="BJ98" s="382"/>
      <c r="BK98" s="382"/>
      <c r="BL98" s="382"/>
      <c r="BM98" s="382"/>
      <c r="BN98" s="382"/>
      <c r="BO98" s="382"/>
      <c r="BP98" s="382"/>
      <c r="BQ98" s="382"/>
      <c r="BR98" s="125"/>
      <c r="BS98" s="115"/>
      <c r="BT98" s="115"/>
      <c r="BU98" s="115"/>
      <c r="BV98" s="125"/>
      <c r="BW98" s="125"/>
      <c r="BX98" s="125"/>
      <c r="BY98" s="125"/>
      <c r="BZ98" s="125"/>
      <c r="CA98" s="125"/>
      <c r="CB98" s="125"/>
      <c r="CC98" s="125"/>
      <c r="CD98" s="125"/>
      <c r="CE98" s="125"/>
      <c r="CF98" s="125"/>
      <c r="CG98" s="125"/>
      <c r="CH98" s="125"/>
      <c r="CI98" s="125"/>
      <c r="CJ98" s="125"/>
    </row>
    <row r="99" spans="1:110" ht="16.5" hidden="1" customHeight="1">
      <c r="A99" s="119"/>
      <c r="B99" s="427">
        <v>21</v>
      </c>
      <c r="C99" s="428"/>
      <c r="D99" s="453"/>
      <c r="E99" s="454"/>
      <c r="F99" s="454"/>
      <c r="G99" s="454"/>
      <c r="H99" s="454"/>
      <c r="I99" s="454"/>
      <c r="J99" s="454"/>
      <c r="K99" s="454"/>
      <c r="L99" s="454"/>
      <c r="M99" s="454"/>
      <c r="N99" s="454"/>
      <c r="O99" s="454"/>
      <c r="P99" s="454"/>
      <c r="Q99" s="454"/>
      <c r="R99" s="454"/>
      <c r="S99" s="384"/>
      <c r="T99" s="384"/>
      <c r="U99" s="384"/>
      <c r="V99" s="384"/>
      <c r="W99" s="384"/>
      <c r="X99" s="384"/>
      <c r="Y99" s="384"/>
      <c r="Z99" s="384"/>
      <c r="AA99" s="384"/>
      <c r="AB99" s="443"/>
      <c r="AC99" s="444"/>
      <c r="AD99" s="444"/>
      <c r="AE99" s="444"/>
      <c r="AF99" s="444"/>
      <c r="AG99" s="444"/>
      <c r="AH99" s="444"/>
      <c r="AI99" s="444"/>
      <c r="AJ99" s="444"/>
      <c r="AK99" s="444"/>
      <c r="AL99" s="444"/>
      <c r="AM99" s="444"/>
      <c r="AN99" s="444"/>
      <c r="AO99" s="445"/>
      <c r="AP99" s="405"/>
      <c r="AQ99" s="406"/>
      <c r="AR99" s="407"/>
      <c r="AS99" s="405"/>
      <c r="AT99" s="406"/>
      <c r="AU99" s="407"/>
      <c r="AV99" s="446"/>
      <c r="AW99" s="447"/>
      <c r="AX99" s="448"/>
      <c r="AY99" s="450">
        <f t="shared" si="20"/>
        <v>0</v>
      </c>
      <c r="AZ99" s="451"/>
      <c r="BA99" s="452"/>
      <c r="BB99" s="133"/>
      <c r="BC99" s="115"/>
      <c r="BD99" s="382"/>
      <c r="BE99" s="382"/>
      <c r="BF99" s="382"/>
      <c r="BG99" s="382"/>
      <c r="BH99" s="382"/>
      <c r="BI99" s="382"/>
      <c r="BJ99" s="382"/>
      <c r="BK99" s="382"/>
      <c r="BL99" s="382"/>
      <c r="BM99" s="382"/>
      <c r="BN99" s="382"/>
      <c r="BO99" s="382"/>
      <c r="BP99" s="382"/>
      <c r="BQ99" s="382"/>
      <c r="BR99" s="125"/>
      <c r="BS99" s="115"/>
      <c r="BT99" s="115"/>
      <c r="BU99" s="115"/>
      <c r="BV99" s="125"/>
      <c r="BW99" s="125"/>
      <c r="BX99" s="125"/>
      <c r="BY99" s="125"/>
      <c r="BZ99" s="125"/>
      <c r="CA99" s="125"/>
      <c r="CB99" s="125"/>
      <c r="CC99" s="125"/>
      <c r="CD99" s="125"/>
      <c r="CE99" s="125"/>
      <c r="CF99" s="125"/>
      <c r="CG99" s="125"/>
      <c r="CH99" s="125"/>
      <c r="CI99" s="125"/>
      <c r="CJ99" s="125"/>
    </row>
    <row r="100" spans="1:110" ht="16.5" hidden="1" customHeight="1">
      <c r="A100" s="119"/>
      <c r="B100" s="427">
        <v>22</v>
      </c>
      <c r="C100" s="428"/>
      <c r="D100" s="453"/>
      <c r="E100" s="454"/>
      <c r="F100" s="454"/>
      <c r="G100" s="454"/>
      <c r="H100" s="454"/>
      <c r="I100" s="454"/>
      <c r="J100" s="454"/>
      <c r="K100" s="454"/>
      <c r="L100" s="454"/>
      <c r="M100" s="454"/>
      <c r="N100" s="454"/>
      <c r="O100" s="454"/>
      <c r="P100" s="454"/>
      <c r="Q100" s="454"/>
      <c r="R100" s="454"/>
      <c r="S100" s="384"/>
      <c r="T100" s="384"/>
      <c r="U100" s="384"/>
      <c r="V100" s="384"/>
      <c r="W100" s="384"/>
      <c r="X100" s="384"/>
      <c r="Y100" s="384"/>
      <c r="Z100" s="384"/>
      <c r="AA100" s="384"/>
      <c r="AB100" s="443"/>
      <c r="AC100" s="444"/>
      <c r="AD100" s="444"/>
      <c r="AE100" s="444"/>
      <c r="AF100" s="444"/>
      <c r="AG100" s="444"/>
      <c r="AH100" s="444"/>
      <c r="AI100" s="444"/>
      <c r="AJ100" s="444"/>
      <c r="AK100" s="444"/>
      <c r="AL100" s="444"/>
      <c r="AM100" s="444"/>
      <c r="AN100" s="444"/>
      <c r="AO100" s="445"/>
      <c r="AP100" s="405"/>
      <c r="AQ100" s="406"/>
      <c r="AR100" s="407"/>
      <c r="AS100" s="405"/>
      <c r="AT100" s="406"/>
      <c r="AU100" s="407"/>
      <c r="AV100" s="446"/>
      <c r="AW100" s="447"/>
      <c r="AX100" s="448"/>
      <c r="AY100" s="450">
        <f t="shared" si="20"/>
        <v>0</v>
      </c>
      <c r="AZ100" s="451"/>
      <c r="BA100" s="452"/>
      <c r="BB100" s="133"/>
      <c r="BC100" s="115"/>
      <c r="BD100" s="382"/>
      <c r="BE100" s="382"/>
      <c r="BF100" s="382"/>
      <c r="BG100" s="382"/>
      <c r="BH100" s="382"/>
      <c r="BI100" s="382"/>
      <c r="BJ100" s="382"/>
      <c r="BK100" s="382"/>
      <c r="BL100" s="382"/>
      <c r="BM100" s="382"/>
      <c r="BN100" s="382"/>
      <c r="BO100" s="382"/>
      <c r="BP100" s="382"/>
      <c r="BQ100" s="382"/>
      <c r="BR100" s="125"/>
      <c r="BS100" s="115"/>
      <c r="BT100" s="115"/>
      <c r="BU100" s="115"/>
      <c r="BV100" s="125"/>
      <c r="BW100" s="125"/>
      <c r="BX100" s="125"/>
      <c r="BY100" s="125"/>
      <c r="BZ100" s="125"/>
      <c r="CA100" s="125"/>
      <c r="CB100" s="125"/>
      <c r="CC100" s="125"/>
      <c r="CD100" s="125"/>
      <c r="CE100" s="125"/>
      <c r="CF100" s="125"/>
      <c r="CG100" s="125"/>
      <c r="CH100" s="125"/>
      <c r="CI100" s="125"/>
      <c r="CJ100" s="125"/>
    </row>
    <row r="101" spans="1:110" ht="16.5" hidden="1" customHeight="1">
      <c r="A101" s="119"/>
      <c r="B101" s="427">
        <v>23</v>
      </c>
      <c r="C101" s="428"/>
      <c r="D101" s="453"/>
      <c r="E101" s="454"/>
      <c r="F101" s="454"/>
      <c r="G101" s="454"/>
      <c r="H101" s="454"/>
      <c r="I101" s="454"/>
      <c r="J101" s="454"/>
      <c r="K101" s="454"/>
      <c r="L101" s="454"/>
      <c r="M101" s="454"/>
      <c r="N101" s="454"/>
      <c r="O101" s="454"/>
      <c r="P101" s="454"/>
      <c r="Q101" s="454"/>
      <c r="R101" s="454"/>
      <c r="S101" s="384"/>
      <c r="T101" s="384"/>
      <c r="U101" s="384"/>
      <c r="V101" s="384"/>
      <c r="W101" s="384"/>
      <c r="X101" s="384"/>
      <c r="Y101" s="384"/>
      <c r="Z101" s="384"/>
      <c r="AA101" s="384"/>
      <c r="AB101" s="443"/>
      <c r="AC101" s="444"/>
      <c r="AD101" s="444"/>
      <c r="AE101" s="444"/>
      <c r="AF101" s="444"/>
      <c r="AG101" s="444"/>
      <c r="AH101" s="444"/>
      <c r="AI101" s="444"/>
      <c r="AJ101" s="444"/>
      <c r="AK101" s="444"/>
      <c r="AL101" s="444"/>
      <c r="AM101" s="444"/>
      <c r="AN101" s="444"/>
      <c r="AO101" s="445"/>
      <c r="AP101" s="405"/>
      <c r="AQ101" s="406"/>
      <c r="AR101" s="407"/>
      <c r="AS101" s="405"/>
      <c r="AT101" s="406"/>
      <c r="AU101" s="407"/>
      <c r="AV101" s="446"/>
      <c r="AW101" s="447"/>
      <c r="AX101" s="448"/>
      <c r="AY101" s="450">
        <f t="shared" si="20"/>
        <v>0</v>
      </c>
      <c r="AZ101" s="451"/>
      <c r="BA101" s="452"/>
      <c r="BB101" s="133"/>
      <c r="BC101" s="115"/>
      <c r="BD101" s="382"/>
      <c r="BE101" s="382"/>
      <c r="BF101" s="382"/>
      <c r="BG101" s="382"/>
      <c r="BH101" s="382"/>
      <c r="BI101" s="382"/>
      <c r="BJ101" s="382"/>
      <c r="BK101" s="382"/>
      <c r="BL101" s="382"/>
      <c r="BM101" s="382"/>
      <c r="BN101" s="382"/>
      <c r="BO101" s="382"/>
      <c r="BP101" s="382"/>
      <c r="BQ101" s="382"/>
      <c r="BR101" s="125"/>
      <c r="BS101" s="115"/>
      <c r="BT101" s="115"/>
      <c r="BU101" s="115"/>
      <c r="BV101" s="125"/>
      <c r="BW101" s="125"/>
      <c r="BX101" s="125"/>
      <c r="BY101" s="125"/>
      <c r="BZ101" s="125"/>
      <c r="CA101" s="125"/>
      <c r="CB101" s="125"/>
      <c r="CC101" s="125"/>
      <c r="CD101" s="125"/>
      <c r="CE101" s="125"/>
      <c r="CF101" s="125"/>
      <c r="CG101" s="125"/>
      <c r="CH101" s="125"/>
      <c r="CI101" s="125"/>
      <c r="CJ101" s="125"/>
    </row>
    <row r="102" spans="1:110" ht="16.5" hidden="1" customHeight="1">
      <c r="A102" s="119"/>
      <c r="B102" s="427">
        <v>24</v>
      </c>
      <c r="C102" s="428"/>
      <c r="D102" s="453"/>
      <c r="E102" s="454"/>
      <c r="F102" s="454"/>
      <c r="G102" s="454"/>
      <c r="H102" s="454"/>
      <c r="I102" s="454"/>
      <c r="J102" s="454"/>
      <c r="K102" s="454"/>
      <c r="L102" s="454"/>
      <c r="M102" s="454"/>
      <c r="N102" s="454"/>
      <c r="O102" s="454"/>
      <c r="P102" s="454"/>
      <c r="Q102" s="454"/>
      <c r="R102" s="454"/>
      <c r="S102" s="384"/>
      <c r="T102" s="384"/>
      <c r="U102" s="384"/>
      <c r="V102" s="384"/>
      <c r="W102" s="384"/>
      <c r="X102" s="384"/>
      <c r="Y102" s="384"/>
      <c r="Z102" s="384"/>
      <c r="AA102" s="384"/>
      <c r="AB102" s="443"/>
      <c r="AC102" s="444"/>
      <c r="AD102" s="444"/>
      <c r="AE102" s="444"/>
      <c r="AF102" s="444"/>
      <c r="AG102" s="444"/>
      <c r="AH102" s="444"/>
      <c r="AI102" s="444"/>
      <c r="AJ102" s="444"/>
      <c r="AK102" s="444"/>
      <c r="AL102" s="444"/>
      <c r="AM102" s="444"/>
      <c r="AN102" s="444"/>
      <c r="AO102" s="445"/>
      <c r="AP102" s="405"/>
      <c r="AQ102" s="406"/>
      <c r="AR102" s="407"/>
      <c r="AS102" s="405"/>
      <c r="AT102" s="406"/>
      <c r="AU102" s="407"/>
      <c r="AV102" s="446"/>
      <c r="AW102" s="447"/>
      <c r="AX102" s="448"/>
      <c r="AY102" s="450">
        <f t="shared" si="20"/>
        <v>0</v>
      </c>
      <c r="AZ102" s="451"/>
      <c r="BA102" s="452"/>
      <c r="BB102" s="133"/>
      <c r="BC102" s="115"/>
      <c r="BD102" s="382"/>
      <c r="BE102" s="382"/>
      <c r="BF102" s="382"/>
      <c r="BG102" s="382"/>
      <c r="BH102" s="382"/>
      <c r="BI102" s="382"/>
      <c r="BJ102" s="382"/>
      <c r="BK102" s="382"/>
      <c r="BL102" s="382"/>
      <c r="BM102" s="382"/>
      <c r="BN102" s="382"/>
      <c r="BO102" s="382"/>
      <c r="BP102" s="382"/>
      <c r="BQ102" s="382"/>
      <c r="BR102" s="125"/>
      <c r="BS102" s="115"/>
      <c r="BT102" s="115"/>
      <c r="BU102" s="115"/>
      <c r="BV102" s="125"/>
      <c r="BW102" s="125"/>
      <c r="BX102" s="125"/>
      <c r="BY102" s="125"/>
      <c r="BZ102" s="125"/>
      <c r="CA102" s="125"/>
      <c r="CB102" s="125"/>
      <c r="CC102" s="125"/>
      <c r="CD102" s="125"/>
      <c r="CE102" s="125"/>
      <c r="CF102" s="125"/>
      <c r="CG102" s="125"/>
      <c r="CH102" s="125"/>
      <c r="CI102" s="125"/>
      <c r="CJ102" s="125"/>
    </row>
    <row r="103" spans="1:110" ht="16.5" hidden="1" customHeight="1">
      <c r="A103" s="119"/>
      <c r="B103" s="427">
        <v>25</v>
      </c>
      <c r="C103" s="428"/>
      <c r="D103" s="453"/>
      <c r="E103" s="454"/>
      <c r="F103" s="454"/>
      <c r="G103" s="454"/>
      <c r="H103" s="454"/>
      <c r="I103" s="454"/>
      <c r="J103" s="454"/>
      <c r="K103" s="454"/>
      <c r="L103" s="454"/>
      <c r="M103" s="454"/>
      <c r="N103" s="454"/>
      <c r="O103" s="454"/>
      <c r="P103" s="454"/>
      <c r="Q103" s="454"/>
      <c r="R103" s="454"/>
      <c r="S103" s="384"/>
      <c r="T103" s="384"/>
      <c r="U103" s="384"/>
      <c r="V103" s="384"/>
      <c r="W103" s="384"/>
      <c r="X103" s="384"/>
      <c r="Y103" s="384"/>
      <c r="Z103" s="384"/>
      <c r="AA103" s="384"/>
      <c r="AB103" s="443"/>
      <c r="AC103" s="444"/>
      <c r="AD103" s="444"/>
      <c r="AE103" s="444"/>
      <c r="AF103" s="444"/>
      <c r="AG103" s="444"/>
      <c r="AH103" s="444"/>
      <c r="AI103" s="444"/>
      <c r="AJ103" s="444"/>
      <c r="AK103" s="444"/>
      <c r="AL103" s="444"/>
      <c r="AM103" s="444"/>
      <c r="AN103" s="444"/>
      <c r="AO103" s="445"/>
      <c r="AP103" s="405"/>
      <c r="AQ103" s="406"/>
      <c r="AR103" s="407"/>
      <c r="AS103" s="405"/>
      <c r="AT103" s="406"/>
      <c r="AU103" s="407"/>
      <c r="AV103" s="446"/>
      <c r="AW103" s="447"/>
      <c r="AX103" s="448"/>
      <c r="AY103" s="450">
        <f t="shared" si="20"/>
        <v>0</v>
      </c>
      <c r="AZ103" s="451"/>
      <c r="BA103" s="452"/>
      <c r="BB103" s="133"/>
      <c r="BC103" s="115"/>
      <c r="BD103" s="382"/>
      <c r="BE103" s="382"/>
      <c r="BF103" s="382"/>
      <c r="BG103" s="382"/>
      <c r="BH103" s="382"/>
      <c r="BI103" s="382"/>
      <c r="BJ103" s="382"/>
      <c r="BK103" s="382"/>
      <c r="BL103" s="382"/>
      <c r="BM103" s="382"/>
      <c r="BN103" s="382"/>
      <c r="BO103" s="382"/>
      <c r="BP103" s="382"/>
      <c r="BQ103" s="382"/>
      <c r="BR103" s="125"/>
      <c r="BS103" s="115"/>
      <c r="BT103" s="115"/>
      <c r="BU103" s="115"/>
      <c r="BV103" s="125"/>
      <c r="BW103" s="125"/>
      <c r="BX103" s="125"/>
      <c r="BY103" s="125"/>
      <c r="BZ103" s="125"/>
      <c r="CA103" s="125"/>
      <c r="CB103" s="125"/>
      <c r="CC103" s="125"/>
      <c r="CD103" s="125"/>
      <c r="CE103" s="125"/>
      <c r="CF103" s="125"/>
      <c r="CG103" s="125"/>
      <c r="CH103" s="125"/>
      <c r="CI103" s="125"/>
      <c r="CJ103" s="125"/>
    </row>
    <row r="104" spans="1:110" ht="16.5" hidden="1" customHeight="1">
      <c r="A104" s="119"/>
      <c r="B104" s="427">
        <v>26</v>
      </c>
      <c r="C104" s="428"/>
      <c r="D104" s="453"/>
      <c r="E104" s="454"/>
      <c r="F104" s="454"/>
      <c r="G104" s="454"/>
      <c r="H104" s="454"/>
      <c r="I104" s="454"/>
      <c r="J104" s="454"/>
      <c r="K104" s="454"/>
      <c r="L104" s="454"/>
      <c r="M104" s="454"/>
      <c r="N104" s="454"/>
      <c r="O104" s="454"/>
      <c r="P104" s="454"/>
      <c r="Q104" s="454"/>
      <c r="R104" s="454"/>
      <c r="S104" s="384"/>
      <c r="T104" s="384"/>
      <c r="U104" s="384"/>
      <c r="V104" s="384"/>
      <c r="W104" s="384"/>
      <c r="X104" s="384"/>
      <c r="Y104" s="384"/>
      <c r="Z104" s="384"/>
      <c r="AA104" s="384"/>
      <c r="AB104" s="443"/>
      <c r="AC104" s="444"/>
      <c r="AD104" s="444"/>
      <c r="AE104" s="444"/>
      <c r="AF104" s="444"/>
      <c r="AG104" s="444"/>
      <c r="AH104" s="444"/>
      <c r="AI104" s="444"/>
      <c r="AJ104" s="444"/>
      <c r="AK104" s="444"/>
      <c r="AL104" s="444"/>
      <c r="AM104" s="444"/>
      <c r="AN104" s="444"/>
      <c r="AO104" s="445"/>
      <c r="AP104" s="405"/>
      <c r="AQ104" s="406"/>
      <c r="AR104" s="407"/>
      <c r="AS104" s="405"/>
      <c r="AT104" s="406"/>
      <c r="AU104" s="407"/>
      <c r="AV104" s="446"/>
      <c r="AW104" s="447"/>
      <c r="AX104" s="448"/>
      <c r="AY104" s="450">
        <f t="shared" si="20"/>
        <v>0</v>
      </c>
      <c r="AZ104" s="451"/>
      <c r="BA104" s="452"/>
      <c r="BB104" s="133"/>
      <c r="BC104" s="115"/>
      <c r="BD104" s="382"/>
      <c r="BE104" s="382"/>
      <c r="BF104" s="382"/>
      <c r="BG104" s="382"/>
      <c r="BH104" s="382"/>
      <c r="BI104" s="382"/>
      <c r="BJ104" s="382"/>
      <c r="BK104" s="382"/>
      <c r="BL104" s="382"/>
      <c r="BM104" s="382"/>
      <c r="BN104" s="382"/>
      <c r="BO104" s="382"/>
      <c r="BP104" s="382"/>
      <c r="BQ104" s="382"/>
      <c r="BR104" s="125"/>
      <c r="BS104" s="115"/>
      <c r="BT104" s="115"/>
      <c r="BU104" s="115"/>
      <c r="BV104" s="125"/>
      <c r="BW104" s="125"/>
      <c r="BX104" s="125"/>
      <c r="BY104" s="125"/>
      <c r="BZ104" s="125"/>
      <c r="CA104" s="125"/>
      <c r="CB104" s="125"/>
      <c r="CC104" s="125"/>
      <c r="CD104" s="125"/>
      <c r="CE104" s="125"/>
      <c r="CF104" s="125"/>
      <c r="CG104" s="125"/>
      <c r="CH104" s="125"/>
      <c r="CI104" s="125"/>
      <c r="CJ104" s="125"/>
    </row>
    <row r="105" spans="1:110" ht="16.5" hidden="1" customHeight="1">
      <c r="A105" s="119"/>
      <c r="B105" s="427">
        <v>27</v>
      </c>
      <c r="C105" s="428"/>
      <c r="D105" s="453"/>
      <c r="E105" s="454"/>
      <c r="F105" s="454"/>
      <c r="G105" s="454"/>
      <c r="H105" s="454"/>
      <c r="I105" s="454"/>
      <c r="J105" s="454"/>
      <c r="K105" s="454"/>
      <c r="L105" s="454"/>
      <c r="M105" s="454"/>
      <c r="N105" s="454"/>
      <c r="O105" s="454"/>
      <c r="P105" s="454"/>
      <c r="Q105" s="454"/>
      <c r="R105" s="454"/>
      <c r="S105" s="384"/>
      <c r="T105" s="384"/>
      <c r="U105" s="384"/>
      <c r="V105" s="384"/>
      <c r="W105" s="384"/>
      <c r="X105" s="384"/>
      <c r="Y105" s="384"/>
      <c r="Z105" s="384"/>
      <c r="AA105" s="384"/>
      <c r="AB105" s="443"/>
      <c r="AC105" s="444"/>
      <c r="AD105" s="444"/>
      <c r="AE105" s="444"/>
      <c r="AF105" s="444"/>
      <c r="AG105" s="444"/>
      <c r="AH105" s="444"/>
      <c r="AI105" s="444"/>
      <c r="AJ105" s="444"/>
      <c r="AK105" s="444"/>
      <c r="AL105" s="444"/>
      <c r="AM105" s="444"/>
      <c r="AN105" s="444"/>
      <c r="AO105" s="445"/>
      <c r="AP105" s="405"/>
      <c r="AQ105" s="406"/>
      <c r="AR105" s="407"/>
      <c r="AS105" s="405"/>
      <c r="AT105" s="406"/>
      <c r="AU105" s="407"/>
      <c r="AV105" s="446"/>
      <c r="AW105" s="447"/>
      <c r="AX105" s="448"/>
      <c r="AY105" s="450">
        <f t="shared" si="20"/>
        <v>0</v>
      </c>
      <c r="AZ105" s="451"/>
      <c r="BA105" s="452"/>
      <c r="BB105" s="133"/>
      <c r="BC105" s="115"/>
      <c r="BD105" s="382"/>
      <c r="BE105" s="382"/>
      <c r="BF105" s="382"/>
      <c r="BG105" s="382"/>
      <c r="BH105" s="382"/>
      <c r="BI105" s="382"/>
      <c r="BJ105" s="382"/>
      <c r="BK105" s="382"/>
      <c r="BL105" s="382"/>
      <c r="BM105" s="382"/>
      <c r="BN105" s="382"/>
      <c r="BO105" s="382"/>
      <c r="BP105" s="382"/>
      <c r="BQ105" s="382"/>
      <c r="BR105" s="125"/>
      <c r="BS105" s="115"/>
      <c r="BT105" s="115"/>
      <c r="BU105" s="115"/>
      <c r="BV105" s="125"/>
      <c r="BW105" s="125"/>
      <c r="BX105" s="125"/>
      <c r="BY105" s="125"/>
      <c r="BZ105" s="125"/>
      <c r="CA105" s="125"/>
      <c r="CB105" s="125"/>
      <c r="CC105" s="125"/>
      <c r="CD105" s="125"/>
      <c r="CE105" s="125"/>
      <c r="CF105" s="125"/>
      <c r="CG105" s="125"/>
      <c r="CH105" s="125"/>
      <c r="CI105" s="125"/>
      <c r="CJ105" s="125"/>
    </row>
    <row r="106" spans="1:110" ht="16.5" hidden="1" customHeight="1">
      <c r="A106" s="119"/>
      <c r="B106" s="427">
        <v>28</v>
      </c>
      <c r="C106" s="428"/>
      <c r="D106" s="453"/>
      <c r="E106" s="454"/>
      <c r="F106" s="454"/>
      <c r="G106" s="454"/>
      <c r="H106" s="454"/>
      <c r="I106" s="454"/>
      <c r="J106" s="454"/>
      <c r="K106" s="454"/>
      <c r="L106" s="454"/>
      <c r="M106" s="454"/>
      <c r="N106" s="454"/>
      <c r="O106" s="454"/>
      <c r="P106" s="454"/>
      <c r="Q106" s="454"/>
      <c r="R106" s="454"/>
      <c r="S106" s="384"/>
      <c r="T106" s="384"/>
      <c r="U106" s="384"/>
      <c r="V106" s="384"/>
      <c r="W106" s="384"/>
      <c r="X106" s="384"/>
      <c r="Y106" s="384"/>
      <c r="Z106" s="384"/>
      <c r="AA106" s="384"/>
      <c r="AB106" s="443"/>
      <c r="AC106" s="444"/>
      <c r="AD106" s="444"/>
      <c r="AE106" s="444"/>
      <c r="AF106" s="444"/>
      <c r="AG106" s="444"/>
      <c r="AH106" s="444"/>
      <c r="AI106" s="444"/>
      <c r="AJ106" s="444"/>
      <c r="AK106" s="444"/>
      <c r="AL106" s="444"/>
      <c r="AM106" s="444"/>
      <c r="AN106" s="444"/>
      <c r="AO106" s="445"/>
      <c r="AP106" s="405"/>
      <c r="AQ106" s="406"/>
      <c r="AR106" s="407"/>
      <c r="AS106" s="405"/>
      <c r="AT106" s="406"/>
      <c r="AU106" s="407"/>
      <c r="AV106" s="446"/>
      <c r="AW106" s="447"/>
      <c r="AX106" s="448"/>
      <c r="AY106" s="450">
        <f t="shared" si="20"/>
        <v>0</v>
      </c>
      <c r="AZ106" s="451"/>
      <c r="BA106" s="452"/>
      <c r="BB106" s="133"/>
      <c r="BC106" s="115"/>
      <c r="BD106" s="382"/>
      <c r="BE106" s="382"/>
      <c r="BF106" s="382"/>
      <c r="BG106" s="382"/>
      <c r="BH106" s="382"/>
      <c r="BI106" s="382"/>
      <c r="BJ106" s="382"/>
      <c r="BK106" s="382"/>
      <c r="BL106" s="382"/>
      <c r="BM106" s="382"/>
      <c r="BN106" s="382"/>
      <c r="BO106" s="382"/>
      <c r="BP106" s="382"/>
      <c r="BQ106" s="382"/>
      <c r="BR106" s="125"/>
      <c r="BS106" s="115"/>
      <c r="BT106" s="115"/>
      <c r="BU106" s="115"/>
      <c r="BV106" s="125"/>
      <c r="BW106" s="125"/>
      <c r="BX106" s="125"/>
      <c r="BY106" s="125"/>
      <c r="BZ106" s="125"/>
      <c r="CA106" s="125"/>
      <c r="CB106" s="125"/>
      <c r="CC106" s="125"/>
      <c r="CD106" s="125"/>
      <c r="CE106" s="125"/>
      <c r="CF106" s="125"/>
      <c r="CG106" s="125"/>
      <c r="CH106" s="125"/>
      <c r="CI106" s="125"/>
      <c r="CJ106" s="125"/>
    </row>
    <row r="107" spans="1:110" ht="15.75" hidden="1" customHeight="1">
      <c r="A107" s="119"/>
      <c r="B107" s="427">
        <v>29</v>
      </c>
      <c r="C107" s="428"/>
      <c r="D107" s="453"/>
      <c r="E107" s="454"/>
      <c r="F107" s="454"/>
      <c r="G107" s="454"/>
      <c r="H107" s="454"/>
      <c r="I107" s="454"/>
      <c r="J107" s="454"/>
      <c r="K107" s="454"/>
      <c r="L107" s="454"/>
      <c r="M107" s="454"/>
      <c r="N107" s="454"/>
      <c r="O107" s="454"/>
      <c r="P107" s="454"/>
      <c r="Q107" s="454"/>
      <c r="R107" s="454"/>
      <c r="S107" s="384"/>
      <c r="T107" s="384"/>
      <c r="U107" s="384"/>
      <c r="V107" s="384"/>
      <c r="W107" s="384"/>
      <c r="X107" s="384"/>
      <c r="Y107" s="384"/>
      <c r="Z107" s="384"/>
      <c r="AA107" s="384"/>
      <c r="AB107" s="443"/>
      <c r="AC107" s="444"/>
      <c r="AD107" s="444"/>
      <c r="AE107" s="444"/>
      <c r="AF107" s="444"/>
      <c r="AG107" s="444"/>
      <c r="AH107" s="444"/>
      <c r="AI107" s="444"/>
      <c r="AJ107" s="444"/>
      <c r="AK107" s="444"/>
      <c r="AL107" s="444"/>
      <c r="AM107" s="444"/>
      <c r="AN107" s="444"/>
      <c r="AO107" s="445"/>
      <c r="AP107" s="405"/>
      <c r="AQ107" s="406"/>
      <c r="AR107" s="407"/>
      <c r="AS107" s="405"/>
      <c r="AT107" s="406"/>
      <c r="AU107" s="407"/>
      <c r="AV107" s="446"/>
      <c r="AW107" s="447"/>
      <c r="AX107" s="448"/>
      <c r="AY107" s="450">
        <f t="shared" si="20"/>
        <v>0</v>
      </c>
      <c r="AZ107" s="451"/>
      <c r="BA107" s="452"/>
      <c r="BB107" s="133"/>
      <c r="BC107" s="115"/>
      <c r="BD107" s="382"/>
      <c r="BE107" s="382"/>
      <c r="BF107" s="382"/>
      <c r="BG107" s="382"/>
      <c r="BH107" s="382"/>
      <c r="BI107" s="382"/>
      <c r="BJ107" s="382"/>
      <c r="BK107" s="382"/>
      <c r="BL107" s="382"/>
      <c r="BM107" s="382"/>
      <c r="BN107" s="382"/>
      <c r="BO107" s="382"/>
      <c r="BP107" s="382"/>
      <c r="BQ107" s="382"/>
      <c r="BR107" s="125"/>
      <c r="BS107" s="115"/>
      <c r="BT107" s="115"/>
      <c r="BU107" s="115"/>
      <c r="BV107" s="125"/>
      <c r="BW107" s="125"/>
      <c r="BX107" s="125"/>
      <c r="BY107" s="125"/>
      <c r="BZ107" s="125"/>
      <c r="CA107" s="125"/>
      <c r="CB107" s="125"/>
      <c r="CC107" s="125"/>
      <c r="CD107" s="125"/>
      <c r="CE107" s="125"/>
      <c r="CF107" s="125"/>
      <c r="CG107" s="125"/>
      <c r="CH107" s="125"/>
      <c r="CI107" s="125"/>
      <c r="CJ107" s="125"/>
    </row>
    <row r="108" spans="1:110" ht="16.5" hidden="1" customHeight="1">
      <c r="A108" s="119"/>
      <c r="B108" s="427">
        <v>30</v>
      </c>
      <c r="C108" s="428"/>
      <c r="D108" s="384"/>
      <c r="E108" s="384"/>
      <c r="F108" s="384"/>
      <c r="G108" s="384"/>
      <c r="H108" s="384"/>
      <c r="I108" s="384"/>
      <c r="J108" s="384"/>
      <c r="K108" s="384"/>
      <c r="L108" s="384"/>
      <c r="M108" s="384"/>
      <c r="N108" s="384"/>
      <c r="O108" s="384"/>
      <c r="P108" s="384"/>
      <c r="Q108" s="384"/>
      <c r="R108" s="384"/>
      <c r="S108" s="384"/>
      <c r="T108" s="384"/>
      <c r="U108" s="384"/>
      <c r="V108" s="384"/>
      <c r="W108" s="384"/>
      <c r="X108" s="384"/>
      <c r="Y108" s="384"/>
      <c r="Z108" s="384"/>
      <c r="AA108" s="384"/>
      <c r="AB108" s="443"/>
      <c r="AC108" s="444"/>
      <c r="AD108" s="444"/>
      <c r="AE108" s="444"/>
      <c r="AF108" s="444"/>
      <c r="AG108" s="444"/>
      <c r="AH108" s="444"/>
      <c r="AI108" s="444"/>
      <c r="AJ108" s="444"/>
      <c r="AK108" s="444"/>
      <c r="AL108" s="444"/>
      <c r="AM108" s="444"/>
      <c r="AN108" s="444"/>
      <c r="AO108" s="445"/>
      <c r="AP108" s="405"/>
      <c r="AQ108" s="406"/>
      <c r="AR108" s="407"/>
      <c r="AS108" s="405"/>
      <c r="AT108" s="406"/>
      <c r="AU108" s="407"/>
      <c r="AV108" s="446"/>
      <c r="AW108" s="447"/>
      <c r="AX108" s="448"/>
      <c r="AY108" s="450">
        <f t="shared" si="20"/>
        <v>0</v>
      </c>
      <c r="AZ108" s="451"/>
      <c r="BA108" s="452"/>
      <c r="BB108" s="133"/>
      <c r="BC108" s="115"/>
      <c r="BD108" s="382"/>
      <c r="BE108" s="382"/>
      <c r="BF108" s="382"/>
      <c r="BG108" s="382"/>
      <c r="BH108" s="382"/>
      <c r="BI108" s="382"/>
      <c r="BJ108" s="382"/>
      <c r="BK108" s="382"/>
      <c r="BL108" s="382"/>
      <c r="BM108" s="382"/>
      <c r="BN108" s="382"/>
      <c r="BO108" s="382"/>
      <c r="BP108" s="382"/>
      <c r="BQ108" s="382"/>
      <c r="BR108" s="125"/>
      <c r="BS108" s="115"/>
      <c r="BT108" s="115"/>
      <c r="BU108" s="115"/>
      <c r="BV108" s="125"/>
      <c r="BW108" s="125"/>
      <c r="BX108" s="125"/>
      <c r="BY108" s="125"/>
      <c r="BZ108" s="125"/>
      <c r="CA108" s="125"/>
      <c r="CB108" s="125"/>
      <c r="CC108" s="125"/>
      <c r="CD108" s="125"/>
      <c r="CE108" s="125"/>
      <c r="CF108" s="125"/>
      <c r="CG108" s="125"/>
      <c r="CH108" s="125"/>
      <c r="CI108" s="125"/>
      <c r="CJ108" s="125"/>
    </row>
    <row r="109" spans="1:110" s="87" customFormat="1" ht="16.5">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c r="BB109" s="9"/>
      <c r="BC109" s="9"/>
      <c r="BD109" s="9"/>
      <c r="BE109" s="9"/>
      <c r="BF109" s="9"/>
      <c r="BG109" s="9"/>
      <c r="BH109" s="9"/>
      <c r="BI109" s="9"/>
      <c r="BJ109" s="9"/>
      <c r="BK109" s="9"/>
      <c r="BL109" s="9"/>
      <c r="BM109" s="9"/>
      <c r="BN109" s="9"/>
      <c r="BO109" s="9"/>
      <c r="BP109" s="9"/>
      <c r="BQ109" s="9"/>
      <c r="BR109" s="9"/>
      <c r="BS109" s="9"/>
      <c r="BT109" s="9"/>
      <c r="BU109" s="9"/>
      <c r="BV109" s="9"/>
      <c r="BW109" s="9"/>
      <c r="BX109" s="9"/>
      <c r="BY109" s="9"/>
      <c r="BZ109" s="9"/>
      <c r="CA109" s="9"/>
      <c r="CB109" s="9"/>
      <c r="CC109" s="9"/>
      <c r="CD109" s="9"/>
      <c r="CE109" s="9"/>
      <c r="CF109" s="9"/>
      <c r="CG109" s="9"/>
      <c r="CH109" s="9"/>
      <c r="CI109" s="9"/>
      <c r="CJ109" s="9"/>
      <c r="CK109" s="9"/>
      <c r="CL109" s="9"/>
      <c r="CM109" s="9"/>
      <c r="CN109" s="9"/>
      <c r="CO109" s="9"/>
      <c r="CP109" s="9"/>
      <c r="CQ109" s="9"/>
      <c r="CR109" s="9"/>
      <c r="CS109" s="9"/>
      <c r="CT109" s="9"/>
      <c r="CU109" s="9"/>
      <c r="CV109" s="9"/>
      <c r="CW109" s="9"/>
    </row>
    <row r="110" spans="1:110" ht="16.5">
      <c r="B110" s="434" t="s">
        <v>227</v>
      </c>
      <c r="C110" s="434"/>
      <c r="D110" s="434"/>
      <c r="E110" s="434"/>
      <c r="F110" s="434"/>
      <c r="G110" s="434"/>
      <c r="H110" s="434"/>
      <c r="I110" s="434"/>
      <c r="J110" s="434"/>
      <c r="K110" s="434"/>
      <c r="L110" s="434"/>
      <c r="M110" s="434"/>
      <c r="N110" s="434"/>
      <c r="O110" s="434"/>
      <c r="P110" s="434"/>
      <c r="Q110" s="434"/>
      <c r="R110" s="434"/>
      <c r="S110" s="434"/>
      <c r="T110" s="434"/>
      <c r="U110" s="434"/>
      <c r="V110" s="434"/>
      <c r="W110" s="434"/>
      <c r="X110" s="434"/>
      <c r="Y110" s="434"/>
      <c r="Z110" s="434"/>
      <c r="AA110" s="434"/>
      <c r="AB110" s="434"/>
      <c r="AC110" s="434"/>
      <c r="AD110" s="434"/>
      <c r="AE110" s="434"/>
      <c r="AF110" s="434"/>
      <c r="AG110" s="434"/>
      <c r="AH110" s="434"/>
      <c r="AI110" s="434"/>
      <c r="AJ110" s="434"/>
      <c r="AK110" s="434"/>
      <c r="AL110" s="434"/>
      <c r="AM110" s="434"/>
      <c r="AN110" s="434"/>
      <c r="AO110" s="434"/>
      <c r="AP110" s="434"/>
      <c r="AQ110" s="434"/>
      <c r="AR110" s="434"/>
      <c r="AS110" s="434"/>
      <c r="AT110" s="434"/>
      <c r="AU110" s="434"/>
      <c r="AV110" s="434"/>
      <c r="AW110" s="434"/>
      <c r="AX110" s="434"/>
      <c r="AY110" s="434"/>
      <c r="AZ110" s="434"/>
      <c r="BA110" s="434"/>
      <c r="BB110" s="434"/>
      <c r="BC110" s="434"/>
      <c r="BD110" s="434"/>
      <c r="BE110" s="434"/>
      <c r="BF110" s="434"/>
      <c r="BG110" s="434"/>
      <c r="BH110" s="434"/>
      <c r="BI110" s="434"/>
      <c r="BJ110" s="434"/>
      <c r="BK110" s="434"/>
      <c r="BL110" s="434"/>
      <c r="BM110" s="434"/>
      <c r="BN110" s="434"/>
      <c r="BO110" s="434"/>
      <c r="BP110" s="434"/>
      <c r="BQ110" s="434"/>
    </row>
    <row r="111" spans="1:110" ht="18.75" customHeight="1">
      <c r="B111" s="414" t="s">
        <v>228</v>
      </c>
      <c r="C111" s="414"/>
      <c r="D111" s="414"/>
      <c r="E111" s="414"/>
      <c r="F111" s="414"/>
      <c r="G111" s="414"/>
      <c r="H111" s="414"/>
      <c r="I111" s="414"/>
      <c r="J111" s="414"/>
      <c r="K111" s="414"/>
      <c r="L111" s="414"/>
      <c r="M111" s="414"/>
      <c r="N111" s="414"/>
      <c r="O111" s="455"/>
      <c r="P111" s="456" t="s">
        <v>229</v>
      </c>
      <c r="Q111" s="457"/>
      <c r="R111" s="457"/>
      <c r="S111" s="457"/>
      <c r="T111" s="457"/>
      <c r="U111" s="458"/>
      <c r="V111" s="456" t="s">
        <v>230</v>
      </c>
      <c r="W111" s="457"/>
      <c r="X111" s="457"/>
      <c r="Y111" s="457"/>
      <c r="Z111" s="457"/>
      <c r="AA111" s="457"/>
      <c r="AB111" s="457"/>
      <c r="AC111" s="458"/>
      <c r="AD111" s="456" t="s">
        <v>231</v>
      </c>
      <c r="AE111" s="457"/>
      <c r="AF111" s="457"/>
      <c r="AG111" s="457"/>
      <c r="AH111" s="457"/>
      <c r="AI111" s="457"/>
      <c r="AJ111" s="457"/>
      <c r="AK111" s="457"/>
      <c r="AL111" s="457"/>
      <c r="AM111" s="457"/>
      <c r="AN111" s="457"/>
      <c r="AO111" s="457"/>
      <c r="AP111" s="457"/>
      <c r="AQ111" s="457"/>
      <c r="AR111" s="457"/>
      <c r="AS111" s="457"/>
      <c r="AT111" s="457"/>
      <c r="AU111" s="457"/>
      <c r="AV111" s="457"/>
      <c r="AW111" s="457"/>
      <c r="AX111" s="458"/>
      <c r="AY111" s="456" t="s">
        <v>232</v>
      </c>
      <c r="AZ111" s="457"/>
      <c r="BA111" s="457"/>
      <c r="BB111" s="457"/>
      <c r="BC111" s="457"/>
      <c r="BD111" s="457"/>
      <c r="BE111" s="457"/>
      <c r="BF111" s="457"/>
      <c r="BG111" s="457"/>
      <c r="BH111" s="457"/>
      <c r="BI111" s="457"/>
      <c r="BJ111" s="458"/>
      <c r="BK111" s="456" t="s">
        <v>233</v>
      </c>
      <c r="BL111" s="457"/>
      <c r="BM111" s="457"/>
      <c r="BN111" s="457"/>
      <c r="BO111" s="457"/>
      <c r="BP111" s="457"/>
      <c r="BQ111" s="457"/>
      <c r="BR111" s="457"/>
      <c r="BS111" s="457"/>
      <c r="BT111" s="457"/>
      <c r="BU111" s="457"/>
      <c r="BV111" s="457"/>
      <c r="BW111" s="457"/>
      <c r="BX111" s="457"/>
      <c r="BY111" s="457"/>
      <c r="BZ111" s="457"/>
      <c r="CA111" s="457"/>
      <c r="CB111" s="457"/>
      <c r="CC111" s="457"/>
      <c r="CD111" s="457"/>
      <c r="CE111" s="457"/>
      <c r="CF111" s="457"/>
      <c r="CG111" s="457"/>
      <c r="CH111" s="457"/>
      <c r="CI111" s="457"/>
      <c r="CJ111" s="457"/>
      <c r="CK111" s="457"/>
      <c r="CL111" s="457"/>
      <c r="CM111" s="457"/>
      <c r="CN111" s="457"/>
      <c r="CO111" s="457"/>
      <c r="CP111" s="457"/>
      <c r="CQ111" s="457"/>
      <c r="CR111" s="457"/>
      <c r="CS111" s="457"/>
      <c r="CT111" s="457"/>
      <c r="CU111" s="457"/>
      <c r="CV111" s="457"/>
      <c r="CW111" s="458"/>
      <c r="CX111" s="9"/>
      <c r="CY111"/>
      <c r="CZ111"/>
      <c r="DA111"/>
      <c r="DB111"/>
      <c r="DC111"/>
      <c r="DD111"/>
      <c r="DE111"/>
      <c r="DF111"/>
    </row>
    <row r="112" spans="1:110" ht="16.5" customHeight="1">
      <c r="B112" s="388" t="s">
        <v>132</v>
      </c>
      <c r="C112" s="390"/>
      <c r="D112" s="383" t="s">
        <v>234</v>
      </c>
      <c r="E112" s="383"/>
      <c r="F112" s="383"/>
      <c r="G112" s="383"/>
      <c r="H112" s="383"/>
      <c r="I112" s="383"/>
      <c r="J112" s="383"/>
      <c r="K112" s="383"/>
      <c r="L112" s="383"/>
      <c r="M112" s="383"/>
      <c r="N112" s="383"/>
      <c r="O112" s="388"/>
      <c r="P112" s="476" t="s">
        <v>235</v>
      </c>
      <c r="Q112" s="383"/>
      <c r="R112" s="383"/>
      <c r="S112" s="383" t="s">
        <v>236</v>
      </c>
      <c r="T112" s="383"/>
      <c r="U112" s="477"/>
      <c r="V112" s="478" t="s">
        <v>62</v>
      </c>
      <c r="W112" s="479"/>
      <c r="X112" s="479"/>
      <c r="Y112" s="479"/>
      <c r="Z112" s="479" t="s">
        <v>63</v>
      </c>
      <c r="AA112" s="479"/>
      <c r="AB112" s="479"/>
      <c r="AC112" s="480"/>
      <c r="AD112" s="474" t="s">
        <v>214</v>
      </c>
      <c r="AE112" s="473"/>
      <c r="AF112" s="473"/>
      <c r="AG112" s="473"/>
      <c r="AH112" s="473"/>
      <c r="AI112" s="473"/>
      <c r="AJ112" s="473"/>
      <c r="AK112" s="473"/>
      <c r="AL112" s="473"/>
      <c r="AM112" s="473"/>
      <c r="AN112" s="461"/>
      <c r="AO112" s="461"/>
      <c r="AP112" s="461"/>
      <c r="AQ112" s="461" t="s">
        <v>51</v>
      </c>
      <c r="AR112" s="461"/>
      <c r="AS112" s="461"/>
      <c r="AT112" s="461"/>
      <c r="AU112" s="461" t="s">
        <v>160</v>
      </c>
      <c r="AV112" s="461"/>
      <c r="AW112" s="461"/>
      <c r="AX112" s="475"/>
      <c r="AY112" s="474" t="s">
        <v>237</v>
      </c>
      <c r="AZ112" s="461"/>
      <c r="BA112" s="461"/>
      <c r="BB112" s="461"/>
      <c r="BC112" s="461" t="s">
        <v>51</v>
      </c>
      <c r="BD112" s="461"/>
      <c r="BE112" s="461"/>
      <c r="BF112" s="461"/>
      <c r="BG112" s="461" t="s">
        <v>160</v>
      </c>
      <c r="BH112" s="461"/>
      <c r="BI112" s="461"/>
      <c r="BJ112" s="475"/>
      <c r="BK112" s="472" t="s">
        <v>238</v>
      </c>
      <c r="BL112" s="460"/>
      <c r="BM112" s="473"/>
      <c r="BN112" s="459" t="s">
        <v>239</v>
      </c>
      <c r="BO112" s="460"/>
      <c r="BP112" s="473"/>
      <c r="BQ112" s="459" t="s">
        <v>240</v>
      </c>
      <c r="BR112" s="460"/>
      <c r="BS112" s="473"/>
      <c r="BT112" s="459" t="s">
        <v>241</v>
      </c>
      <c r="BU112" s="460"/>
      <c r="BV112" s="473"/>
      <c r="BW112" s="461" t="s">
        <v>51</v>
      </c>
      <c r="BX112" s="461"/>
      <c r="BY112" s="461"/>
      <c r="BZ112" s="461"/>
      <c r="CA112" s="461" t="s">
        <v>160</v>
      </c>
      <c r="CB112" s="461"/>
      <c r="CC112" s="461"/>
      <c r="CD112" s="461"/>
      <c r="CE112" s="459" t="s">
        <v>79</v>
      </c>
      <c r="CF112" s="460"/>
      <c r="CG112" s="460"/>
      <c r="CH112" s="460"/>
      <c r="CI112" s="460"/>
      <c r="CJ112" s="460"/>
      <c r="CK112" s="460"/>
      <c r="CL112" s="460"/>
      <c r="CM112" s="461" t="s">
        <v>80</v>
      </c>
      <c r="CN112" s="461"/>
      <c r="CO112" s="461"/>
      <c r="CP112" s="461"/>
      <c r="CQ112" s="461"/>
      <c r="CR112" s="461"/>
      <c r="CS112" s="461"/>
      <c r="CT112" s="461"/>
      <c r="CU112" s="388" t="s">
        <v>242</v>
      </c>
      <c r="CV112" s="389"/>
      <c r="CW112" s="462"/>
      <c r="CX112"/>
      <c r="CY112"/>
      <c r="CZ112"/>
      <c r="DA112"/>
      <c r="DB112" s="9"/>
      <c r="DC112" s="9"/>
      <c r="DD112" s="9"/>
      <c r="DE112" s="9"/>
      <c r="DF112"/>
    </row>
    <row r="113" spans="2:139" ht="15.75" customHeight="1">
      <c r="B113" s="427">
        <v>1</v>
      </c>
      <c r="C113" s="428"/>
      <c r="D113" s="384" t="s">
        <v>243</v>
      </c>
      <c r="E113" s="384"/>
      <c r="F113" s="384"/>
      <c r="G113" s="384"/>
      <c r="H113" s="384"/>
      <c r="I113" s="384"/>
      <c r="J113" s="384"/>
      <c r="K113" s="384"/>
      <c r="L113" s="384"/>
      <c r="M113" s="384"/>
      <c r="N113" s="384"/>
      <c r="O113" s="394"/>
      <c r="P113" s="463">
        <v>45962</v>
      </c>
      <c r="Q113" s="464"/>
      <c r="R113" s="464"/>
      <c r="S113" s="464">
        <v>45962</v>
      </c>
      <c r="T113" s="464"/>
      <c r="U113" s="465"/>
      <c r="V113" s="466" t="s">
        <v>244</v>
      </c>
      <c r="W113" s="467"/>
      <c r="X113" s="467"/>
      <c r="Y113" s="467"/>
      <c r="Z113" s="468" t="s">
        <v>245</v>
      </c>
      <c r="AA113" s="468"/>
      <c r="AB113" s="468"/>
      <c r="AC113" s="469"/>
      <c r="AD113" s="470">
        <v>0</v>
      </c>
      <c r="AE113" s="402"/>
      <c r="AF113" s="402"/>
      <c r="AG113" s="402"/>
      <c r="AH113" s="402"/>
      <c r="AI113" s="402"/>
      <c r="AJ113" s="402"/>
      <c r="AK113" s="402"/>
      <c r="AL113" s="402"/>
      <c r="AM113" s="402"/>
      <c r="AN113" s="471"/>
      <c r="AO113" s="471"/>
      <c r="AP113" s="471"/>
      <c r="AQ113" s="471">
        <v>0</v>
      </c>
      <c r="AR113" s="471"/>
      <c r="AS113" s="471"/>
      <c r="AT113" s="471"/>
      <c r="AU113" s="426">
        <f>IF(V113="","",AD113-AQ113)</f>
        <v>0</v>
      </c>
      <c r="AV113" s="426"/>
      <c r="AW113" s="426"/>
      <c r="AX113" s="488"/>
      <c r="AY113" s="470">
        <v>15800</v>
      </c>
      <c r="AZ113" s="471"/>
      <c r="BA113" s="471"/>
      <c r="BB113" s="471"/>
      <c r="BC113" s="489">
        <v>0</v>
      </c>
      <c r="BD113" s="489"/>
      <c r="BE113" s="489"/>
      <c r="BF113" s="489"/>
      <c r="BG113" s="490">
        <f>IF(V113="","",AY113-BC113)</f>
        <v>15800</v>
      </c>
      <c r="BH113" s="490"/>
      <c r="BI113" s="490"/>
      <c r="BJ113" s="491"/>
      <c r="BK113" s="481"/>
      <c r="BL113" s="482"/>
      <c r="BM113" s="483"/>
      <c r="BN113" s="484">
        <v>2500</v>
      </c>
      <c r="BO113" s="482"/>
      <c r="BP113" s="483"/>
      <c r="BQ113" s="484"/>
      <c r="BR113" s="482"/>
      <c r="BS113" s="483"/>
      <c r="BT113" s="484"/>
      <c r="BU113" s="482"/>
      <c r="BV113" s="483"/>
      <c r="BW113" s="471"/>
      <c r="BX113" s="471"/>
      <c r="BY113" s="471"/>
      <c r="BZ113" s="471"/>
      <c r="CA113" s="487">
        <f>SUM(BK113:BV113)-BW113</f>
        <v>2500</v>
      </c>
      <c r="CB113" s="487"/>
      <c r="CC113" s="487"/>
      <c r="CD113" s="487"/>
      <c r="CE113" s="485" t="s">
        <v>246</v>
      </c>
      <c r="CF113" s="485"/>
      <c r="CG113" s="485"/>
      <c r="CH113" s="485"/>
      <c r="CI113" s="485"/>
      <c r="CJ113" s="485"/>
      <c r="CK113" s="485"/>
      <c r="CL113" s="485"/>
      <c r="CM113" s="485" t="s">
        <v>247</v>
      </c>
      <c r="CN113" s="485"/>
      <c r="CO113" s="485"/>
      <c r="CP113" s="485"/>
      <c r="CQ113" s="485"/>
      <c r="CR113" s="485"/>
      <c r="CS113" s="485"/>
      <c r="CT113" s="485"/>
      <c r="CU113" s="484">
        <v>30</v>
      </c>
      <c r="CV113" s="482"/>
      <c r="CW113" s="486"/>
      <c r="CX113"/>
      <c r="CY113"/>
      <c r="CZ113"/>
      <c r="DA113"/>
      <c r="DB113" s="121"/>
      <c r="DC113" s="121"/>
      <c r="DD113" s="121"/>
      <c r="DE113" s="121"/>
      <c r="DF113"/>
    </row>
    <row r="114" spans="2:139" ht="15.75" customHeight="1">
      <c r="B114" s="427">
        <v>2</v>
      </c>
      <c r="C114" s="428"/>
      <c r="D114" s="384" t="s">
        <v>248</v>
      </c>
      <c r="E114" s="384"/>
      <c r="F114" s="384"/>
      <c r="G114" s="384"/>
      <c r="H114" s="384"/>
      <c r="I114" s="384"/>
      <c r="J114" s="384"/>
      <c r="K114" s="384"/>
      <c r="L114" s="384"/>
      <c r="M114" s="384"/>
      <c r="N114" s="384"/>
      <c r="O114" s="394"/>
      <c r="P114" s="463">
        <v>46032</v>
      </c>
      <c r="Q114" s="464"/>
      <c r="R114" s="464"/>
      <c r="S114" s="464">
        <v>46033</v>
      </c>
      <c r="T114" s="464"/>
      <c r="U114" s="465"/>
      <c r="V114" s="466" t="s">
        <v>249</v>
      </c>
      <c r="W114" s="467"/>
      <c r="X114" s="467"/>
      <c r="Y114" s="467"/>
      <c r="Z114" s="468" t="s">
        <v>250</v>
      </c>
      <c r="AA114" s="468"/>
      <c r="AB114" s="468"/>
      <c r="AC114" s="469"/>
      <c r="AD114" s="470">
        <v>0</v>
      </c>
      <c r="AE114" s="402"/>
      <c r="AF114" s="402"/>
      <c r="AG114" s="402"/>
      <c r="AH114" s="402"/>
      <c r="AI114" s="402"/>
      <c r="AJ114" s="402"/>
      <c r="AK114" s="402"/>
      <c r="AL114" s="402"/>
      <c r="AM114" s="402"/>
      <c r="AN114" s="471"/>
      <c r="AO114" s="471"/>
      <c r="AP114" s="471"/>
      <c r="AQ114" s="471">
        <v>0</v>
      </c>
      <c r="AR114" s="471"/>
      <c r="AS114" s="471"/>
      <c r="AT114" s="471"/>
      <c r="AU114" s="426">
        <f t="shared" ref="AU114:AU122" si="21">IF(V114="","",AD114-AQ114)</f>
        <v>0</v>
      </c>
      <c r="AV114" s="426"/>
      <c r="AW114" s="426"/>
      <c r="AX114" s="488"/>
      <c r="AY114" s="470">
        <v>19600</v>
      </c>
      <c r="AZ114" s="471"/>
      <c r="BA114" s="471"/>
      <c r="BB114" s="471"/>
      <c r="BC114" s="489">
        <v>0</v>
      </c>
      <c r="BD114" s="489"/>
      <c r="BE114" s="489"/>
      <c r="BF114" s="489"/>
      <c r="BG114" s="490">
        <f t="shared" ref="BG114:BG122" si="22">IF(V114="","",AY114-BC114)</f>
        <v>19600</v>
      </c>
      <c r="BH114" s="490"/>
      <c r="BI114" s="490"/>
      <c r="BJ114" s="491"/>
      <c r="BK114" s="481"/>
      <c r="BL114" s="482"/>
      <c r="BM114" s="483"/>
      <c r="BN114" s="484">
        <v>2500</v>
      </c>
      <c r="BO114" s="482"/>
      <c r="BP114" s="483"/>
      <c r="BQ114" s="484">
        <v>1000</v>
      </c>
      <c r="BR114" s="482"/>
      <c r="BS114" s="483"/>
      <c r="BT114" s="484"/>
      <c r="BU114" s="482"/>
      <c r="BV114" s="483"/>
      <c r="BW114" s="471"/>
      <c r="BX114" s="471"/>
      <c r="BY114" s="471"/>
      <c r="BZ114" s="471"/>
      <c r="CA114" s="487">
        <f t="shared" ref="CA114:CA122" si="23">SUM(BK114:BV114)-BW114</f>
        <v>3500</v>
      </c>
      <c r="CB114" s="487"/>
      <c r="CC114" s="487"/>
      <c r="CD114" s="487"/>
      <c r="CE114" s="485" t="s">
        <v>251</v>
      </c>
      <c r="CF114" s="485"/>
      <c r="CG114" s="485"/>
      <c r="CH114" s="485"/>
      <c r="CI114" s="485"/>
      <c r="CJ114" s="485"/>
      <c r="CK114" s="485"/>
      <c r="CL114" s="485"/>
      <c r="CM114" s="485" t="s">
        <v>252</v>
      </c>
      <c r="CN114" s="485"/>
      <c r="CO114" s="485"/>
      <c r="CP114" s="485"/>
      <c r="CQ114" s="485"/>
      <c r="CR114" s="485"/>
      <c r="CS114" s="485"/>
      <c r="CT114" s="485"/>
      <c r="CU114" s="484">
        <v>35</v>
      </c>
      <c r="CV114" s="482"/>
      <c r="CW114" s="486"/>
      <c r="CX114"/>
      <c r="CY114"/>
      <c r="CZ114"/>
      <c r="DA114"/>
      <c r="DB114" s="121"/>
      <c r="DC114" s="121"/>
      <c r="DD114" s="121"/>
      <c r="DE114" s="121"/>
      <c r="DF114"/>
    </row>
    <row r="115" spans="2:139" ht="15.75" hidden="1" customHeight="1">
      <c r="B115" s="427">
        <v>3</v>
      </c>
      <c r="C115" s="428"/>
      <c r="D115" s="384"/>
      <c r="E115" s="384"/>
      <c r="F115" s="384"/>
      <c r="G115" s="384"/>
      <c r="H115" s="384"/>
      <c r="I115" s="384"/>
      <c r="J115" s="384"/>
      <c r="K115" s="384"/>
      <c r="L115" s="384"/>
      <c r="M115" s="384"/>
      <c r="N115" s="384"/>
      <c r="O115" s="394"/>
      <c r="P115" s="463"/>
      <c r="Q115" s="464"/>
      <c r="R115" s="464"/>
      <c r="S115" s="464"/>
      <c r="T115" s="464"/>
      <c r="U115" s="465"/>
      <c r="V115" s="466"/>
      <c r="W115" s="467"/>
      <c r="X115" s="467"/>
      <c r="Y115" s="467"/>
      <c r="Z115" s="468"/>
      <c r="AA115" s="468"/>
      <c r="AB115" s="468"/>
      <c r="AC115" s="469"/>
      <c r="AD115" s="470"/>
      <c r="AE115" s="402"/>
      <c r="AF115" s="402"/>
      <c r="AG115" s="402"/>
      <c r="AH115" s="402"/>
      <c r="AI115" s="402"/>
      <c r="AJ115" s="402"/>
      <c r="AK115" s="402"/>
      <c r="AL115" s="402"/>
      <c r="AM115" s="402"/>
      <c r="AN115" s="471"/>
      <c r="AO115" s="471"/>
      <c r="AP115" s="471"/>
      <c r="AQ115" s="471"/>
      <c r="AR115" s="471"/>
      <c r="AS115" s="471"/>
      <c r="AT115" s="471"/>
      <c r="AU115" s="426" t="str">
        <f t="shared" si="21"/>
        <v/>
      </c>
      <c r="AV115" s="426"/>
      <c r="AW115" s="426"/>
      <c r="AX115" s="488"/>
      <c r="AY115" s="470"/>
      <c r="AZ115" s="471"/>
      <c r="BA115" s="471"/>
      <c r="BB115" s="471"/>
      <c r="BC115" s="489"/>
      <c r="BD115" s="489"/>
      <c r="BE115" s="489"/>
      <c r="BF115" s="489"/>
      <c r="BG115" s="490" t="str">
        <f t="shared" si="22"/>
        <v/>
      </c>
      <c r="BH115" s="490"/>
      <c r="BI115" s="490"/>
      <c r="BJ115" s="491"/>
      <c r="BK115" s="481"/>
      <c r="BL115" s="482"/>
      <c r="BM115" s="483"/>
      <c r="BN115" s="484"/>
      <c r="BO115" s="482"/>
      <c r="BP115" s="483"/>
      <c r="BQ115" s="484"/>
      <c r="BR115" s="482"/>
      <c r="BS115" s="483"/>
      <c r="BT115" s="484"/>
      <c r="BU115" s="482"/>
      <c r="BV115" s="483"/>
      <c r="BW115" s="471"/>
      <c r="BX115" s="471"/>
      <c r="BY115" s="471"/>
      <c r="BZ115" s="471"/>
      <c r="CA115" s="487">
        <f t="shared" si="23"/>
        <v>0</v>
      </c>
      <c r="CB115" s="487"/>
      <c r="CC115" s="487"/>
      <c r="CD115" s="487"/>
      <c r="CE115" s="485"/>
      <c r="CF115" s="485"/>
      <c r="CG115" s="485"/>
      <c r="CH115" s="485"/>
      <c r="CI115" s="485"/>
      <c r="CJ115" s="485"/>
      <c r="CK115" s="485"/>
      <c r="CL115" s="485"/>
      <c r="CM115" s="485"/>
      <c r="CN115" s="485"/>
      <c r="CO115" s="485"/>
      <c r="CP115" s="485"/>
      <c r="CQ115" s="485"/>
      <c r="CR115" s="485"/>
      <c r="CS115" s="485"/>
      <c r="CT115" s="485"/>
      <c r="CU115" s="484"/>
      <c r="CV115" s="482"/>
      <c r="CW115" s="486"/>
      <c r="CX115"/>
      <c r="CY115"/>
      <c r="CZ115"/>
      <c r="DA115"/>
      <c r="DB115" s="121"/>
      <c r="DC115" s="121"/>
      <c r="DD115" s="121"/>
      <c r="DE115" s="121"/>
      <c r="DF115"/>
    </row>
    <row r="116" spans="2:139" ht="15.75" hidden="1" customHeight="1">
      <c r="B116" s="427">
        <v>4</v>
      </c>
      <c r="C116" s="428"/>
      <c r="D116" s="384"/>
      <c r="E116" s="384"/>
      <c r="F116" s="384"/>
      <c r="G116" s="384"/>
      <c r="H116" s="384"/>
      <c r="I116" s="384"/>
      <c r="J116" s="384"/>
      <c r="K116" s="384"/>
      <c r="L116" s="384"/>
      <c r="M116" s="384"/>
      <c r="N116" s="384"/>
      <c r="O116" s="394"/>
      <c r="P116" s="463"/>
      <c r="Q116" s="464"/>
      <c r="R116" s="464"/>
      <c r="S116" s="464"/>
      <c r="T116" s="464"/>
      <c r="U116" s="465"/>
      <c r="V116" s="466"/>
      <c r="W116" s="467"/>
      <c r="X116" s="467"/>
      <c r="Y116" s="467"/>
      <c r="Z116" s="468"/>
      <c r="AA116" s="468"/>
      <c r="AB116" s="468"/>
      <c r="AC116" s="469"/>
      <c r="AD116" s="470"/>
      <c r="AE116" s="402"/>
      <c r="AF116" s="402"/>
      <c r="AG116" s="402"/>
      <c r="AH116" s="402"/>
      <c r="AI116" s="402"/>
      <c r="AJ116" s="402"/>
      <c r="AK116" s="402"/>
      <c r="AL116" s="402"/>
      <c r="AM116" s="402"/>
      <c r="AN116" s="471"/>
      <c r="AO116" s="471"/>
      <c r="AP116" s="471"/>
      <c r="AQ116" s="471"/>
      <c r="AR116" s="471"/>
      <c r="AS116" s="471"/>
      <c r="AT116" s="471"/>
      <c r="AU116" s="426" t="str">
        <f t="shared" si="21"/>
        <v/>
      </c>
      <c r="AV116" s="426"/>
      <c r="AW116" s="426"/>
      <c r="AX116" s="488"/>
      <c r="AY116" s="470"/>
      <c r="AZ116" s="471"/>
      <c r="BA116" s="471"/>
      <c r="BB116" s="471"/>
      <c r="BC116" s="489"/>
      <c r="BD116" s="489"/>
      <c r="BE116" s="489"/>
      <c r="BF116" s="489"/>
      <c r="BG116" s="490" t="str">
        <f t="shared" si="22"/>
        <v/>
      </c>
      <c r="BH116" s="490"/>
      <c r="BI116" s="490"/>
      <c r="BJ116" s="491"/>
      <c r="BK116" s="481"/>
      <c r="BL116" s="482"/>
      <c r="BM116" s="483"/>
      <c r="BN116" s="484"/>
      <c r="BO116" s="482"/>
      <c r="BP116" s="483"/>
      <c r="BQ116" s="484"/>
      <c r="BR116" s="482"/>
      <c r="BS116" s="483"/>
      <c r="BT116" s="484"/>
      <c r="BU116" s="482"/>
      <c r="BV116" s="483"/>
      <c r="BW116" s="471"/>
      <c r="BX116" s="471"/>
      <c r="BY116" s="471"/>
      <c r="BZ116" s="471"/>
      <c r="CA116" s="487">
        <f t="shared" si="23"/>
        <v>0</v>
      </c>
      <c r="CB116" s="487"/>
      <c r="CC116" s="487"/>
      <c r="CD116" s="487"/>
      <c r="CE116" s="485"/>
      <c r="CF116" s="485"/>
      <c r="CG116" s="485"/>
      <c r="CH116" s="485"/>
      <c r="CI116" s="485"/>
      <c r="CJ116" s="485"/>
      <c r="CK116" s="485"/>
      <c r="CL116" s="485"/>
      <c r="CM116" s="485"/>
      <c r="CN116" s="485"/>
      <c r="CO116" s="485"/>
      <c r="CP116" s="485"/>
      <c r="CQ116" s="485"/>
      <c r="CR116" s="485"/>
      <c r="CS116" s="485"/>
      <c r="CT116" s="485"/>
      <c r="CU116" s="484"/>
      <c r="CV116" s="482"/>
      <c r="CW116" s="486"/>
      <c r="CX116"/>
      <c r="CY116"/>
      <c r="CZ116"/>
      <c r="DA116"/>
      <c r="DB116" s="121"/>
      <c r="DC116" s="121"/>
      <c r="DD116" s="121"/>
      <c r="DE116" s="121"/>
      <c r="DF116"/>
    </row>
    <row r="117" spans="2:139" ht="15.75" hidden="1" customHeight="1">
      <c r="B117" s="427">
        <v>5</v>
      </c>
      <c r="C117" s="428"/>
      <c r="D117" s="384"/>
      <c r="E117" s="384"/>
      <c r="F117" s="384"/>
      <c r="G117" s="384"/>
      <c r="H117" s="384"/>
      <c r="I117" s="384"/>
      <c r="J117" s="384"/>
      <c r="K117" s="384"/>
      <c r="L117" s="384"/>
      <c r="M117" s="384"/>
      <c r="N117" s="384"/>
      <c r="O117" s="394"/>
      <c r="P117" s="492"/>
      <c r="Q117" s="493"/>
      <c r="R117" s="493"/>
      <c r="S117" s="493"/>
      <c r="T117" s="493"/>
      <c r="U117" s="494"/>
      <c r="V117" s="495"/>
      <c r="W117" s="496"/>
      <c r="X117" s="496"/>
      <c r="Y117" s="496"/>
      <c r="Z117" s="497"/>
      <c r="AA117" s="497"/>
      <c r="AB117" s="497"/>
      <c r="AC117" s="498"/>
      <c r="AD117" s="499"/>
      <c r="AE117" s="500"/>
      <c r="AF117" s="500"/>
      <c r="AG117" s="500"/>
      <c r="AH117" s="500"/>
      <c r="AI117" s="500"/>
      <c r="AJ117" s="500"/>
      <c r="AK117" s="500"/>
      <c r="AL117" s="500"/>
      <c r="AM117" s="500"/>
      <c r="AN117" s="501"/>
      <c r="AO117" s="501"/>
      <c r="AP117" s="501"/>
      <c r="AQ117" s="501"/>
      <c r="AR117" s="501"/>
      <c r="AS117" s="501"/>
      <c r="AT117" s="501"/>
      <c r="AU117" s="426" t="str">
        <f t="shared" si="21"/>
        <v/>
      </c>
      <c r="AV117" s="426"/>
      <c r="AW117" s="426"/>
      <c r="AX117" s="488"/>
      <c r="AY117" s="499"/>
      <c r="AZ117" s="501"/>
      <c r="BA117" s="501"/>
      <c r="BB117" s="501"/>
      <c r="BC117" s="506"/>
      <c r="BD117" s="506"/>
      <c r="BE117" s="506"/>
      <c r="BF117" s="506"/>
      <c r="BG117" s="490" t="str">
        <f t="shared" si="22"/>
        <v/>
      </c>
      <c r="BH117" s="490"/>
      <c r="BI117" s="490"/>
      <c r="BJ117" s="491"/>
      <c r="BK117" s="507"/>
      <c r="BL117" s="503"/>
      <c r="BM117" s="504"/>
      <c r="BN117" s="502"/>
      <c r="BO117" s="503"/>
      <c r="BP117" s="504"/>
      <c r="BQ117" s="502"/>
      <c r="BR117" s="503"/>
      <c r="BS117" s="504"/>
      <c r="BT117" s="502"/>
      <c r="BU117" s="503"/>
      <c r="BV117" s="504"/>
      <c r="BW117" s="501"/>
      <c r="BX117" s="501"/>
      <c r="BY117" s="501"/>
      <c r="BZ117" s="501"/>
      <c r="CA117" s="487">
        <f t="shared" si="23"/>
        <v>0</v>
      </c>
      <c r="CB117" s="487"/>
      <c r="CC117" s="487"/>
      <c r="CD117" s="487"/>
      <c r="CE117" s="505"/>
      <c r="CF117" s="505"/>
      <c r="CG117" s="505"/>
      <c r="CH117" s="505"/>
      <c r="CI117" s="505"/>
      <c r="CJ117" s="505"/>
      <c r="CK117" s="505"/>
      <c r="CL117" s="505"/>
      <c r="CM117" s="505"/>
      <c r="CN117" s="505"/>
      <c r="CO117" s="505"/>
      <c r="CP117" s="505"/>
      <c r="CQ117" s="505"/>
      <c r="CR117" s="505"/>
      <c r="CS117" s="505"/>
      <c r="CT117" s="505"/>
      <c r="CU117" s="502"/>
      <c r="CV117" s="503"/>
      <c r="CW117" s="508"/>
      <c r="CX117"/>
      <c r="CY117"/>
      <c r="CZ117"/>
      <c r="DA117"/>
      <c r="DB117" s="121"/>
      <c r="DC117" s="121"/>
      <c r="DD117" s="121"/>
      <c r="DE117" s="121"/>
      <c r="DF117"/>
    </row>
    <row r="118" spans="2:139" ht="15.75" hidden="1" customHeight="1">
      <c r="B118" s="427">
        <v>6</v>
      </c>
      <c r="C118" s="428"/>
      <c r="D118" s="384"/>
      <c r="E118" s="384"/>
      <c r="F118" s="384"/>
      <c r="G118" s="384"/>
      <c r="H118" s="384"/>
      <c r="I118" s="384"/>
      <c r="J118" s="384"/>
      <c r="K118" s="384"/>
      <c r="L118" s="384"/>
      <c r="M118" s="384"/>
      <c r="N118" s="384"/>
      <c r="O118" s="394"/>
      <c r="P118" s="463"/>
      <c r="Q118" s="464"/>
      <c r="R118" s="464"/>
      <c r="S118" s="464"/>
      <c r="T118" s="464"/>
      <c r="U118" s="465"/>
      <c r="V118" s="466"/>
      <c r="W118" s="467"/>
      <c r="X118" s="467"/>
      <c r="Y118" s="467"/>
      <c r="Z118" s="468"/>
      <c r="AA118" s="468"/>
      <c r="AB118" s="468"/>
      <c r="AC118" s="469"/>
      <c r="AD118" s="470"/>
      <c r="AE118" s="402"/>
      <c r="AF118" s="402"/>
      <c r="AG118" s="402"/>
      <c r="AH118" s="402"/>
      <c r="AI118" s="402"/>
      <c r="AJ118" s="402"/>
      <c r="AK118" s="402"/>
      <c r="AL118" s="402"/>
      <c r="AM118" s="402"/>
      <c r="AN118" s="471"/>
      <c r="AO118" s="471"/>
      <c r="AP118" s="471"/>
      <c r="AQ118" s="471"/>
      <c r="AR118" s="471"/>
      <c r="AS118" s="471"/>
      <c r="AT118" s="471"/>
      <c r="AU118" s="426" t="str">
        <f t="shared" si="21"/>
        <v/>
      </c>
      <c r="AV118" s="426"/>
      <c r="AW118" s="426"/>
      <c r="AX118" s="488"/>
      <c r="AY118" s="470"/>
      <c r="AZ118" s="471"/>
      <c r="BA118" s="471"/>
      <c r="BB118" s="471"/>
      <c r="BC118" s="489"/>
      <c r="BD118" s="489"/>
      <c r="BE118" s="489"/>
      <c r="BF118" s="489"/>
      <c r="BG118" s="490" t="str">
        <f t="shared" si="22"/>
        <v/>
      </c>
      <c r="BH118" s="490"/>
      <c r="BI118" s="490"/>
      <c r="BJ118" s="491"/>
      <c r="BK118" s="481"/>
      <c r="BL118" s="482"/>
      <c r="BM118" s="483"/>
      <c r="BN118" s="484"/>
      <c r="BO118" s="482"/>
      <c r="BP118" s="483"/>
      <c r="BQ118" s="484"/>
      <c r="BR118" s="482"/>
      <c r="BS118" s="483"/>
      <c r="BT118" s="484"/>
      <c r="BU118" s="482"/>
      <c r="BV118" s="483"/>
      <c r="BW118" s="471"/>
      <c r="BX118" s="471"/>
      <c r="BY118" s="471"/>
      <c r="BZ118" s="471"/>
      <c r="CA118" s="487">
        <f t="shared" si="23"/>
        <v>0</v>
      </c>
      <c r="CB118" s="487"/>
      <c r="CC118" s="487"/>
      <c r="CD118" s="487"/>
      <c r="CE118" s="485"/>
      <c r="CF118" s="485"/>
      <c r="CG118" s="485"/>
      <c r="CH118" s="485"/>
      <c r="CI118" s="485"/>
      <c r="CJ118" s="485"/>
      <c r="CK118" s="485"/>
      <c r="CL118" s="485"/>
      <c r="CM118" s="485"/>
      <c r="CN118" s="485"/>
      <c r="CO118" s="485"/>
      <c r="CP118" s="485"/>
      <c r="CQ118" s="485"/>
      <c r="CR118" s="485"/>
      <c r="CS118" s="485"/>
      <c r="CT118" s="485"/>
      <c r="CU118" s="484"/>
      <c r="CV118" s="482"/>
      <c r="CW118" s="486"/>
      <c r="CX118"/>
      <c r="CY118"/>
      <c r="CZ118"/>
      <c r="DA118"/>
      <c r="DB118" s="121"/>
      <c r="DC118" s="121"/>
      <c r="DD118" s="121"/>
      <c r="DE118" s="121"/>
      <c r="DF118"/>
    </row>
    <row r="119" spans="2:139" ht="15.75" hidden="1" customHeight="1">
      <c r="B119" s="427">
        <v>7</v>
      </c>
      <c r="C119" s="428"/>
      <c r="D119" s="384"/>
      <c r="E119" s="384"/>
      <c r="F119" s="384"/>
      <c r="G119" s="384"/>
      <c r="H119" s="384"/>
      <c r="I119" s="384"/>
      <c r="J119" s="384"/>
      <c r="K119" s="384"/>
      <c r="L119" s="384"/>
      <c r="M119" s="384"/>
      <c r="N119" s="384"/>
      <c r="O119" s="394"/>
      <c r="P119" s="463"/>
      <c r="Q119" s="464"/>
      <c r="R119" s="464"/>
      <c r="S119" s="464"/>
      <c r="T119" s="464"/>
      <c r="U119" s="465"/>
      <c r="V119" s="466"/>
      <c r="W119" s="467"/>
      <c r="X119" s="467"/>
      <c r="Y119" s="467"/>
      <c r="Z119" s="468"/>
      <c r="AA119" s="468"/>
      <c r="AB119" s="468"/>
      <c r="AC119" s="469"/>
      <c r="AD119" s="470"/>
      <c r="AE119" s="402"/>
      <c r="AF119" s="402"/>
      <c r="AG119" s="402"/>
      <c r="AH119" s="402"/>
      <c r="AI119" s="402"/>
      <c r="AJ119" s="402"/>
      <c r="AK119" s="402"/>
      <c r="AL119" s="402"/>
      <c r="AM119" s="402"/>
      <c r="AN119" s="471"/>
      <c r="AO119" s="471"/>
      <c r="AP119" s="471"/>
      <c r="AQ119" s="471"/>
      <c r="AR119" s="471"/>
      <c r="AS119" s="471"/>
      <c r="AT119" s="471"/>
      <c r="AU119" s="426" t="str">
        <f t="shared" si="21"/>
        <v/>
      </c>
      <c r="AV119" s="426"/>
      <c r="AW119" s="426"/>
      <c r="AX119" s="488"/>
      <c r="AY119" s="470"/>
      <c r="AZ119" s="471"/>
      <c r="BA119" s="471"/>
      <c r="BB119" s="471"/>
      <c r="BC119" s="489"/>
      <c r="BD119" s="489"/>
      <c r="BE119" s="489"/>
      <c r="BF119" s="489"/>
      <c r="BG119" s="490" t="str">
        <f t="shared" si="22"/>
        <v/>
      </c>
      <c r="BH119" s="490"/>
      <c r="BI119" s="490"/>
      <c r="BJ119" s="491"/>
      <c r="BK119" s="481"/>
      <c r="BL119" s="482"/>
      <c r="BM119" s="483"/>
      <c r="BN119" s="484"/>
      <c r="BO119" s="482"/>
      <c r="BP119" s="483"/>
      <c r="BQ119" s="484"/>
      <c r="BR119" s="482"/>
      <c r="BS119" s="483"/>
      <c r="BT119" s="484"/>
      <c r="BU119" s="482"/>
      <c r="BV119" s="483"/>
      <c r="BW119" s="471"/>
      <c r="BX119" s="471"/>
      <c r="BY119" s="471"/>
      <c r="BZ119" s="471"/>
      <c r="CA119" s="487">
        <f t="shared" si="23"/>
        <v>0</v>
      </c>
      <c r="CB119" s="487"/>
      <c r="CC119" s="487"/>
      <c r="CD119" s="487"/>
      <c r="CE119" s="485"/>
      <c r="CF119" s="485"/>
      <c r="CG119" s="485"/>
      <c r="CH119" s="485"/>
      <c r="CI119" s="485"/>
      <c r="CJ119" s="485"/>
      <c r="CK119" s="485"/>
      <c r="CL119" s="485"/>
      <c r="CM119" s="485"/>
      <c r="CN119" s="485"/>
      <c r="CO119" s="485"/>
      <c r="CP119" s="485"/>
      <c r="CQ119" s="485"/>
      <c r="CR119" s="485"/>
      <c r="CS119" s="485"/>
      <c r="CT119" s="485"/>
      <c r="CU119" s="484"/>
      <c r="CV119" s="482"/>
      <c r="CW119" s="486"/>
      <c r="CX119"/>
      <c r="CY119"/>
      <c r="CZ119"/>
      <c r="DA119"/>
      <c r="DB119" s="121"/>
      <c r="DC119" s="121"/>
      <c r="DD119" s="121"/>
      <c r="DE119" s="121"/>
      <c r="DF119"/>
    </row>
    <row r="120" spans="2:139" ht="15.75" hidden="1" customHeight="1">
      <c r="B120" s="427">
        <v>8</v>
      </c>
      <c r="C120" s="428"/>
      <c r="D120" s="384"/>
      <c r="E120" s="384"/>
      <c r="F120" s="384"/>
      <c r="G120" s="384"/>
      <c r="H120" s="384"/>
      <c r="I120" s="384"/>
      <c r="J120" s="384"/>
      <c r="K120" s="384"/>
      <c r="L120" s="384"/>
      <c r="M120" s="384"/>
      <c r="N120" s="384"/>
      <c r="O120" s="394"/>
      <c r="P120" s="463"/>
      <c r="Q120" s="464"/>
      <c r="R120" s="464"/>
      <c r="S120" s="464"/>
      <c r="T120" s="464"/>
      <c r="U120" s="465"/>
      <c r="V120" s="466"/>
      <c r="W120" s="467"/>
      <c r="X120" s="467"/>
      <c r="Y120" s="467"/>
      <c r="Z120" s="468"/>
      <c r="AA120" s="468"/>
      <c r="AB120" s="468"/>
      <c r="AC120" s="469"/>
      <c r="AD120" s="470"/>
      <c r="AE120" s="402"/>
      <c r="AF120" s="402"/>
      <c r="AG120" s="402"/>
      <c r="AH120" s="402"/>
      <c r="AI120" s="402"/>
      <c r="AJ120" s="402"/>
      <c r="AK120" s="402"/>
      <c r="AL120" s="402"/>
      <c r="AM120" s="402"/>
      <c r="AN120" s="471"/>
      <c r="AO120" s="471"/>
      <c r="AP120" s="471"/>
      <c r="AQ120" s="471"/>
      <c r="AR120" s="471"/>
      <c r="AS120" s="471"/>
      <c r="AT120" s="471"/>
      <c r="AU120" s="426" t="str">
        <f t="shared" si="21"/>
        <v/>
      </c>
      <c r="AV120" s="426"/>
      <c r="AW120" s="426"/>
      <c r="AX120" s="488"/>
      <c r="AY120" s="470"/>
      <c r="AZ120" s="471"/>
      <c r="BA120" s="471"/>
      <c r="BB120" s="471"/>
      <c r="BC120" s="489"/>
      <c r="BD120" s="489"/>
      <c r="BE120" s="489"/>
      <c r="BF120" s="489"/>
      <c r="BG120" s="490" t="str">
        <f t="shared" si="22"/>
        <v/>
      </c>
      <c r="BH120" s="490"/>
      <c r="BI120" s="490"/>
      <c r="BJ120" s="491"/>
      <c r="BK120" s="481"/>
      <c r="BL120" s="482"/>
      <c r="BM120" s="483"/>
      <c r="BN120" s="484"/>
      <c r="BO120" s="482"/>
      <c r="BP120" s="483"/>
      <c r="BQ120" s="484"/>
      <c r="BR120" s="482"/>
      <c r="BS120" s="483"/>
      <c r="BT120" s="484"/>
      <c r="BU120" s="482"/>
      <c r="BV120" s="483"/>
      <c r="BW120" s="471"/>
      <c r="BX120" s="471"/>
      <c r="BY120" s="471"/>
      <c r="BZ120" s="471"/>
      <c r="CA120" s="487">
        <f t="shared" si="23"/>
        <v>0</v>
      </c>
      <c r="CB120" s="487"/>
      <c r="CC120" s="487"/>
      <c r="CD120" s="487"/>
      <c r="CE120" s="485"/>
      <c r="CF120" s="485"/>
      <c r="CG120" s="485"/>
      <c r="CH120" s="485"/>
      <c r="CI120" s="485"/>
      <c r="CJ120" s="485"/>
      <c r="CK120" s="485"/>
      <c r="CL120" s="485"/>
      <c r="CM120" s="485"/>
      <c r="CN120" s="485"/>
      <c r="CO120" s="485"/>
      <c r="CP120" s="485"/>
      <c r="CQ120" s="485"/>
      <c r="CR120" s="485"/>
      <c r="CS120" s="485"/>
      <c r="CT120" s="485"/>
      <c r="CU120" s="484"/>
      <c r="CV120" s="482"/>
      <c r="CW120" s="486"/>
      <c r="CX120"/>
      <c r="CY120"/>
      <c r="CZ120"/>
      <c r="DA120"/>
      <c r="DB120" s="121"/>
      <c r="DC120" s="121"/>
      <c r="DD120" s="121"/>
      <c r="DE120" s="121"/>
      <c r="DF120"/>
    </row>
    <row r="121" spans="2:139" ht="15.75" hidden="1" customHeight="1">
      <c r="B121" s="427">
        <v>9</v>
      </c>
      <c r="C121" s="428"/>
      <c r="D121" s="384"/>
      <c r="E121" s="384"/>
      <c r="F121" s="384"/>
      <c r="G121" s="384"/>
      <c r="H121" s="384"/>
      <c r="I121" s="384"/>
      <c r="J121" s="384"/>
      <c r="K121" s="384"/>
      <c r="L121" s="384"/>
      <c r="M121" s="384"/>
      <c r="N121" s="384"/>
      <c r="O121" s="394"/>
      <c r="P121" s="463"/>
      <c r="Q121" s="464"/>
      <c r="R121" s="464"/>
      <c r="S121" s="464"/>
      <c r="T121" s="464"/>
      <c r="U121" s="465"/>
      <c r="V121" s="466"/>
      <c r="W121" s="467"/>
      <c r="X121" s="467"/>
      <c r="Y121" s="467"/>
      <c r="Z121" s="468"/>
      <c r="AA121" s="468"/>
      <c r="AB121" s="468"/>
      <c r="AC121" s="469"/>
      <c r="AD121" s="470"/>
      <c r="AE121" s="402"/>
      <c r="AF121" s="402"/>
      <c r="AG121" s="402"/>
      <c r="AH121" s="402"/>
      <c r="AI121" s="402"/>
      <c r="AJ121" s="402"/>
      <c r="AK121" s="402"/>
      <c r="AL121" s="402"/>
      <c r="AM121" s="402"/>
      <c r="AN121" s="471"/>
      <c r="AO121" s="471"/>
      <c r="AP121" s="471"/>
      <c r="AQ121" s="471"/>
      <c r="AR121" s="471"/>
      <c r="AS121" s="471"/>
      <c r="AT121" s="471"/>
      <c r="AU121" s="426" t="str">
        <f t="shared" si="21"/>
        <v/>
      </c>
      <c r="AV121" s="426"/>
      <c r="AW121" s="426"/>
      <c r="AX121" s="488"/>
      <c r="AY121" s="470"/>
      <c r="AZ121" s="471"/>
      <c r="BA121" s="471"/>
      <c r="BB121" s="471"/>
      <c r="BC121" s="489"/>
      <c r="BD121" s="489"/>
      <c r="BE121" s="489"/>
      <c r="BF121" s="489"/>
      <c r="BG121" s="490" t="str">
        <f t="shared" si="22"/>
        <v/>
      </c>
      <c r="BH121" s="490"/>
      <c r="BI121" s="490"/>
      <c r="BJ121" s="491"/>
      <c r="BK121" s="481"/>
      <c r="BL121" s="482"/>
      <c r="BM121" s="483"/>
      <c r="BN121" s="484"/>
      <c r="BO121" s="482"/>
      <c r="BP121" s="483"/>
      <c r="BQ121" s="484"/>
      <c r="BR121" s="482"/>
      <c r="BS121" s="483"/>
      <c r="BT121" s="484"/>
      <c r="BU121" s="482"/>
      <c r="BV121" s="483"/>
      <c r="BW121" s="471"/>
      <c r="BX121" s="471"/>
      <c r="BY121" s="471"/>
      <c r="BZ121" s="471"/>
      <c r="CA121" s="487">
        <f t="shared" si="23"/>
        <v>0</v>
      </c>
      <c r="CB121" s="487"/>
      <c r="CC121" s="487"/>
      <c r="CD121" s="487"/>
      <c r="CE121" s="485"/>
      <c r="CF121" s="485"/>
      <c r="CG121" s="485"/>
      <c r="CH121" s="485"/>
      <c r="CI121" s="485"/>
      <c r="CJ121" s="485"/>
      <c r="CK121" s="485"/>
      <c r="CL121" s="485"/>
      <c r="CM121" s="485"/>
      <c r="CN121" s="485"/>
      <c r="CO121" s="485"/>
      <c r="CP121" s="485"/>
      <c r="CQ121" s="485"/>
      <c r="CR121" s="485"/>
      <c r="CS121" s="485"/>
      <c r="CT121" s="485"/>
      <c r="CU121" s="484"/>
      <c r="CV121" s="482"/>
      <c r="CW121" s="486"/>
      <c r="CX121"/>
      <c r="CY121"/>
      <c r="CZ121"/>
      <c r="DA121"/>
      <c r="DB121" s="121"/>
      <c r="DC121" s="121"/>
      <c r="DD121" s="121"/>
      <c r="DE121" s="121"/>
      <c r="DF121"/>
    </row>
    <row r="122" spans="2:139" ht="15.75" hidden="1" customHeight="1">
      <c r="B122" s="427">
        <v>10</v>
      </c>
      <c r="C122" s="428"/>
      <c r="D122" s="384"/>
      <c r="E122" s="384"/>
      <c r="F122" s="384"/>
      <c r="G122" s="384"/>
      <c r="H122" s="384"/>
      <c r="I122" s="384"/>
      <c r="J122" s="384"/>
      <c r="K122" s="384"/>
      <c r="L122" s="384"/>
      <c r="M122" s="384"/>
      <c r="N122" s="384"/>
      <c r="O122" s="394"/>
      <c r="P122" s="530"/>
      <c r="Q122" s="531"/>
      <c r="R122" s="531"/>
      <c r="S122" s="531"/>
      <c r="T122" s="531"/>
      <c r="U122" s="532"/>
      <c r="V122" s="533"/>
      <c r="W122" s="534"/>
      <c r="X122" s="534"/>
      <c r="Y122" s="534"/>
      <c r="Z122" s="535"/>
      <c r="AA122" s="535"/>
      <c r="AB122" s="535"/>
      <c r="AC122" s="536"/>
      <c r="AD122" s="525"/>
      <c r="AE122" s="537"/>
      <c r="AF122" s="537"/>
      <c r="AG122" s="537"/>
      <c r="AH122" s="537"/>
      <c r="AI122" s="537"/>
      <c r="AJ122" s="537"/>
      <c r="AK122" s="537"/>
      <c r="AL122" s="537"/>
      <c r="AM122" s="537"/>
      <c r="AN122" s="520"/>
      <c r="AO122" s="520"/>
      <c r="AP122" s="520"/>
      <c r="AQ122" s="520"/>
      <c r="AR122" s="520"/>
      <c r="AS122" s="520"/>
      <c r="AT122" s="520"/>
      <c r="AU122" s="523" t="str">
        <f t="shared" si="21"/>
        <v/>
      </c>
      <c r="AV122" s="523"/>
      <c r="AW122" s="523"/>
      <c r="AX122" s="524"/>
      <c r="AY122" s="525"/>
      <c r="AZ122" s="520"/>
      <c r="BA122" s="520"/>
      <c r="BB122" s="520"/>
      <c r="BC122" s="526"/>
      <c r="BD122" s="526"/>
      <c r="BE122" s="526"/>
      <c r="BF122" s="526"/>
      <c r="BG122" s="527" t="str">
        <f t="shared" si="22"/>
        <v/>
      </c>
      <c r="BH122" s="527"/>
      <c r="BI122" s="527"/>
      <c r="BJ122" s="528"/>
      <c r="BK122" s="529"/>
      <c r="BL122" s="510"/>
      <c r="BM122" s="519"/>
      <c r="BN122" s="509"/>
      <c r="BO122" s="510"/>
      <c r="BP122" s="519"/>
      <c r="BQ122" s="509"/>
      <c r="BR122" s="510"/>
      <c r="BS122" s="519"/>
      <c r="BT122" s="509"/>
      <c r="BU122" s="510"/>
      <c r="BV122" s="519"/>
      <c r="BW122" s="520"/>
      <c r="BX122" s="520"/>
      <c r="BY122" s="520"/>
      <c r="BZ122" s="520"/>
      <c r="CA122" s="521">
        <f t="shared" si="23"/>
        <v>0</v>
      </c>
      <c r="CB122" s="521"/>
      <c r="CC122" s="521"/>
      <c r="CD122" s="521"/>
      <c r="CE122" s="522"/>
      <c r="CF122" s="522"/>
      <c r="CG122" s="522"/>
      <c r="CH122" s="522"/>
      <c r="CI122" s="522"/>
      <c r="CJ122" s="522"/>
      <c r="CK122" s="522"/>
      <c r="CL122" s="522"/>
      <c r="CM122" s="522"/>
      <c r="CN122" s="522"/>
      <c r="CO122" s="522"/>
      <c r="CP122" s="522"/>
      <c r="CQ122" s="522"/>
      <c r="CR122" s="522"/>
      <c r="CS122" s="522"/>
      <c r="CT122" s="522"/>
      <c r="CU122" s="509"/>
      <c r="CV122" s="510"/>
      <c r="CW122" s="511"/>
      <c r="CX122"/>
      <c r="CY122"/>
      <c r="CZ122"/>
      <c r="DA122"/>
      <c r="DB122" s="121"/>
      <c r="DC122" s="121"/>
      <c r="DD122" s="121"/>
      <c r="DE122" s="121"/>
      <c r="DF122"/>
    </row>
    <row r="123" spans="2:139" ht="15.75" customHeight="1">
      <c r="B123" s="135"/>
      <c r="C123" s="135"/>
      <c r="D123" s="145"/>
      <c r="E123" s="131"/>
      <c r="F123" s="131"/>
      <c r="G123" s="131"/>
      <c r="H123" s="131"/>
      <c r="I123" s="131"/>
      <c r="J123" s="131"/>
      <c r="K123" s="131"/>
      <c r="L123" s="131"/>
      <c r="M123" s="131"/>
      <c r="N123" s="131"/>
      <c r="O123" s="131"/>
      <c r="P123" s="141"/>
      <c r="Q123" s="141"/>
      <c r="R123" s="141"/>
      <c r="S123" s="141"/>
      <c r="T123" s="141"/>
      <c r="U123" s="141"/>
      <c r="V123" s="120"/>
      <c r="W123" s="120"/>
      <c r="X123" s="120"/>
      <c r="Y123" s="120"/>
      <c r="Z123" s="142"/>
      <c r="AA123" s="142"/>
      <c r="AB123" s="142"/>
      <c r="AC123" s="142"/>
      <c r="AD123" s="140"/>
      <c r="AE123" s="140"/>
      <c r="AF123" s="140"/>
      <c r="AG123" s="140"/>
      <c r="AH123" s="140"/>
      <c r="AI123" s="140"/>
      <c r="AJ123" s="140"/>
      <c r="AK123" s="140"/>
      <c r="AL123" s="140"/>
      <c r="AM123" s="140"/>
      <c r="AN123" s="140"/>
      <c r="AO123" s="140"/>
      <c r="AP123" s="140"/>
      <c r="AQ123" s="140"/>
      <c r="AR123" s="140"/>
      <c r="AS123" s="140"/>
      <c r="AT123" s="140"/>
      <c r="AU123" s="146"/>
      <c r="AV123" s="146"/>
      <c r="AW123" s="146"/>
      <c r="AX123" s="146"/>
      <c r="AY123" s="140"/>
      <c r="AZ123" s="140"/>
      <c r="BA123" s="140"/>
      <c r="BB123" s="140"/>
      <c r="BC123" s="143"/>
      <c r="BD123" s="143"/>
      <c r="BE123" s="143"/>
      <c r="BF123" s="143"/>
      <c r="BG123" s="124"/>
      <c r="BH123" s="124"/>
      <c r="BI123" s="124"/>
      <c r="BJ123" s="124"/>
      <c r="BK123" s="144"/>
      <c r="BL123" s="144"/>
      <c r="BM123" s="144"/>
      <c r="BN123" s="144"/>
      <c r="BO123" s="144"/>
      <c r="BP123" s="144"/>
      <c r="BQ123" s="144"/>
      <c r="BR123" s="144"/>
      <c r="BS123" s="144"/>
      <c r="BT123" s="144"/>
      <c r="BU123" s="144"/>
      <c r="BV123" s="144"/>
      <c r="BW123" s="140"/>
      <c r="BX123" s="140"/>
      <c r="BY123" s="140"/>
      <c r="BZ123" s="140"/>
      <c r="CA123" s="147"/>
      <c r="CB123" s="147"/>
      <c r="CC123" s="147"/>
      <c r="CD123" s="147"/>
      <c r="CE123" s="120"/>
      <c r="CF123" s="120"/>
      <c r="CG123" s="120"/>
      <c r="CH123" s="120"/>
      <c r="CI123" s="120"/>
      <c r="CJ123" s="120"/>
      <c r="CK123" s="120"/>
      <c r="CL123" s="120"/>
      <c r="CM123" s="120"/>
      <c r="CN123" s="120"/>
      <c r="CO123" s="120"/>
      <c r="CP123" s="120"/>
      <c r="CQ123" s="120"/>
      <c r="CR123" s="120"/>
      <c r="CS123" s="120"/>
      <c r="CT123" s="120"/>
      <c r="CU123" s="144"/>
      <c r="CV123" s="144"/>
      <c r="CW123" s="144"/>
      <c r="CX123"/>
      <c r="CY123"/>
      <c r="CZ123"/>
      <c r="DA123"/>
      <c r="DB123" s="121"/>
      <c r="DC123" s="121"/>
      <c r="DD123" s="121"/>
      <c r="DE123" s="121"/>
      <c r="DF123"/>
    </row>
    <row r="124" spans="2:139">
      <c r="B124" s="512"/>
      <c r="C124" s="512"/>
      <c r="BZ124" s="89"/>
      <c r="CA124" s="89"/>
    </row>
    <row r="125" spans="2:139" ht="16.5" customHeight="1">
      <c r="B125" s="414" t="s">
        <v>253</v>
      </c>
      <c r="C125" s="414"/>
      <c r="D125" s="414"/>
      <c r="E125" s="414"/>
      <c r="F125" s="414"/>
      <c r="G125" s="414"/>
      <c r="H125" s="414"/>
      <c r="I125" s="414"/>
      <c r="J125" s="414"/>
      <c r="K125" s="414"/>
      <c r="L125" s="414"/>
      <c r="M125" s="414"/>
      <c r="N125" s="414"/>
      <c r="O125" s="455"/>
      <c r="P125" s="456" t="s">
        <v>229</v>
      </c>
      <c r="Q125" s="457"/>
      <c r="R125" s="457"/>
      <c r="S125" s="457"/>
      <c r="T125" s="457"/>
      <c r="U125" s="458"/>
      <c r="V125" s="513" t="s">
        <v>254</v>
      </c>
      <c r="W125" s="514"/>
      <c r="X125" s="514"/>
      <c r="Y125" s="514"/>
      <c r="Z125" s="514"/>
      <c r="AA125" s="514"/>
      <c r="AB125" s="514"/>
      <c r="AC125" s="515"/>
      <c r="AD125" s="456" t="s">
        <v>231</v>
      </c>
      <c r="AE125" s="457"/>
      <c r="AF125" s="457"/>
      <c r="AG125" s="457"/>
      <c r="AH125" s="457"/>
      <c r="AI125" s="457"/>
      <c r="AJ125" s="457"/>
      <c r="AK125" s="457"/>
      <c r="AL125" s="457"/>
      <c r="AM125" s="457"/>
      <c r="AN125" s="457"/>
      <c r="AO125" s="457"/>
      <c r="AP125" s="457"/>
      <c r="AQ125" s="457"/>
      <c r="AR125" s="457"/>
      <c r="AS125" s="457"/>
      <c r="AT125" s="457"/>
      <c r="AU125" s="457"/>
      <c r="AV125" s="457"/>
      <c r="AW125" s="457"/>
      <c r="AX125" s="458"/>
      <c r="AY125" s="456" t="s">
        <v>255</v>
      </c>
      <c r="AZ125" s="457"/>
      <c r="BA125" s="457"/>
      <c r="BB125" s="457"/>
      <c r="BC125" s="457"/>
      <c r="BD125" s="457"/>
      <c r="BE125" s="457"/>
      <c r="BF125" s="457"/>
      <c r="BG125" s="457"/>
      <c r="BH125" s="457"/>
      <c r="BI125" s="457"/>
      <c r="BJ125" s="458"/>
      <c r="BK125" s="516" t="s">
        <v>256</v>
      </c>
      <c r="BL125" s="517"/>
      <c r="BM125" s="517"/>
      <c r="BN125" s="517"/>
      <c r="BO125" s="517"/>
      <c r="BP125" s="517"/>
      <c r="BQ125" s="517"/>
      <c r="BR125" s="517"/>
      <c r="BS125" s="517"/>
      <c r="BT125" s="517"/>
      <c r="BU125" s="517"/>
      <c r="BV125" s="517"/>
      <c r="BW125" s="517"/>
      <c r="BX125" s="518"/>
      <c r="BY125" s="114"/>
      <c r="BZ125" s="382" t="s">
        <v>257</v>
      </c>
      <c r="CA125" s="382"/>
      <c r="CB125" s="382"/>
      <c r="CC125" s="382"/>
      <c r="CD125" s="382"/>
      <c r="CE125" s="382"/>
      <c r="CF125" s="382"/>
      <c r="CG125" s="382"/>
      <c r="CH125" s="382"/>
      <c r="CI125" s="382"/>
      <c r="CJ125" s="382"/>
      <c r="CK125" s="382"/>
      <c r="CL125" s="382"/>
      <c r="CM125" s="382"/>
      <c r="CN125" s="382"/>
      <c r="CO125" s="382"/>
      <c r="CP125" s="382"/>
      <c r="CQ125" s="382"/>
      <c r="CR125" s="382"/>
      <c r="CS125" s="382"/>
      <c r="CT125" s="382"/>
      <c r="CU125" s="382"/>
      <c r="CV125" s="382"/>
      <c r="CW125" s="382"/>
      <c r="DK125" s="116"/>
      <c r="DL125" s="116"/>
      <c r="DM125" s="116"/>
      <c r="DN125" s="116"/>
      <c r="DO125" s="116"/>
      <c r="DP125" s="116"/>
      <c r="DQ125" s="116"/>
      <c r="DR125" s="116"/>
      <c r="DS125" s="116"/>
      <c r="DT125" s="116"/>
      <c r="DU125" s="116"/>
      <c r="DV125" s="116"/>
      <c r="DW125" s="116"/>
      <c r="DX125" s="116"/>
      <c r="DY125" s="116"/>
      <c r="DZ125" s="116"/>
      <c r="EA125" s="116"/>
      <c r="EB125" s="116"/>
      <c r="EC125" s="116"/>
      <c r="ED125" s="116"/>
      <c r="EE125" s="116"/>
      <c r="EF125" s="116"/>
      <c r="EG125" s="116"/>
      <c r="EH125" s="116"/>
      <c r="EI125" s="116"/>
    </row>
    <row r="126" spans="2:139" ht="16.5" customHeight="1">
      <c r="B126" s="388" t="s">
        <v>132</v>
      </c>
      <c r="C126" s="390"/>
      <c r="D126" s="383" t="s">
        <v>234</v>
      </c>
      <c r="E126" s="383"/>
      <c r="F126" s="383"/>
      <c r="G126" s="383"/>
      <c r="H126" s="383"/>
      <c r="I126" s="383"/>
      <c r="J126" s="383"/>
      <c r="K126" s="383"/>
      <c r="L126" s="383"/>
      <c r="M126" s="383"/>
      <c r="N126" s="383"/>
      <c r="O126" s="388"/>
      <c r="P126" s="476" t="s">
        <v>235</v>
      </c>
      <c r="Q126" s="383"/>
      <c r="R126" s="383"/>
      <c r="S126" s="383" t="s">
        <v>236</v>
      </c>
      <c r="T126" s="383"/>
      <c r="U126" s="477"/>
      <c r="V126" s="478" t="s">
        <v>62</v>
      </c>
      <c r="W126" s="479"/>
      <c r="X126" s="479"/>
      <c r="Y126" s="479"/>
      <c r="Z126" s="479" t="s">
        <v>63</v>
      </c>
      <c r="AA126" s="479"/>
      <c r="AB126" s="479"/>
      <c r="AC126" s="480"/>
      <c r="AD126" s="474" t="s">
        <v>214</v>
      </c>
      <c r="AE126" s="473"/>
      <c r="AF126" s="473"/>
      <c r="AG126" s="473"/>
      <c r="AH126" s="473"/>
      <c r="AI126" s="473"/>
      <c r="AJ126" s="473"/>
      <c r="AK126" s="473"/>
      <c r="AL126" s="473"/>
      <c r="AM126" s="473"/>
      <c r="AN126" s="461"/>
      <c r="AO126" s="461"/>
      <c r="AP126" s="461"/>
      <c r="AQ126" s="461" t="s">
        <v>51</v>
      </c>
      <c r="AR126" s="461"/>
      <c r="AS126" s="461"/>
      <c r="AT126" s="461"/>
      <c r="AU126" s="461" t="s">
        <v>160</v>
      </c>
      <c r="AV126" s="461"/>
      <c r="AW126" s="461"/>
      <c r="AX126" s="475"/>
      <c r="AY126" s="474" t="s">
        <v>214</v>
      </c>
      <c r="AZ126" s="461"/>
      <c r="BA126" s="461"/>
      <c r="BB126" s="461"/>
      <c r="BC126" s="461" t="s">
        <v>51</v>
      </c>
      <c r="BD126" s="461"/>
      <c r="BE126" s="461"/>
      <c r="BF126" s="461"/>
      <c r="BG126" s="461" t="s">
        <v>160</v>
      </c>
      <c r="BH126" s="461"/>
      <c r="BI126" s="461"/>
      <c r="BJ126" s="475"/>
      <c r="BK126" s="476" t="s">
        <v>258</v>
      </c>
      <c r="BL126" s="383"/>
      <c r="BM126" s="383"/>
      <c r="BN126" s="383"/>
      <c r="BO126" s="383"/>
      <c r="BP126" s="383"/>
      <c r="BQ126" s="383"/>
      <c r="BR126" s="383" t="s">
        <v>80</v>
      </c>
      <c r="BS126" s="383"/>
      <c r="BT126" s="383"/>
      <c r="BU126" s="383"/>
      <c r="BV126" s="383"/>
      <c r="BW126" s="383"/>
      <c r="BX126" s="477"/>
      <c r="BY126" s="114"/>
      <c r="BZ126" s="382"/>
      <c r="CA126" s="382"/>
      <c r="CB126" s="382"/>
      <c r="CC126" s="382"/>
      <c r="CD126" s="382"/>
      <c r="CE126" s="382"/>
      <c r="CF126" s="382"/>
      <c r="CG126" s="382"/>
      <c r="CH126" s="382"/>
      <c r="CI126" s="382"/>
      <c r="CJ126" s="382"/>
      <c r="CK126" s="382"/>
      <c r="CL126" s="382"/>
      <c r="CM126" s="382"/>
      <c r="CN126" s="382"/>
      <c r="CO126" s="382"/>
      <c r="CP126" s="382"/>
      <c r="CQ126" s="382"/>
      <c r="CR126" s="382"/>
      <c r="CS126" s="382"/>
      <c r="CT126" s="382"/>
      <c r="CU126" s="382"/>
      <c r="CV126" s="382"/>
      <c r="CW126" s="382"/>
      <c r="DJ126" s="116"/>
      <c r="DK126" s="116"/>
      <c r="DL126" s="116"/>
      <c r="DM126" s="116"/>
      <c r="DN126" s="116"/>
      <c r="DO126" s="116"/>
      <c r="DP126" s="116"/>
      <c r="DQ126" s="116"/>
      <c r="DR126" s="116"/>
      <c r="DS126" s="116"/>
      <c r="DT126" s="116"/>
      <c r="DU126" s="116"/>
      <c r="DV126" s="116"/>
      <c r="DW126" s="116"/>
      <c r="DX126" s="116"/>
      <c r="DY126" s="116"/>
      <c r="DZ126" s="116"/>
      <c r="EA126" s="116"/>
      <c r="EB126" s="116"/>
      <c r="EC126" s="116"/>
      <c r="ED126" s="116"/>
      <c r="EE126" s="116"/>
      <c r="EF126" s="116"/>
      <c r="EG126" s="116"/>
      <c r="EH126" s="116"/>
      <c r="EI126" s="116"/>
    </row>
    <row r="127" spans="2:139" ht="16.5" customHeight="1">
      <c r="B127" s="427" t="s">
        <v>140</v>
      </c>
      <c r="C127" s="428"/>
      <c r="D127" s="384" t="s">
        <v>259</v>
      </c>
      <c r="E127" s="384"/>
      <c r="F127" s="384"/>
      <c r="G127" s="384"/>
      <c r="H127" s="384"/>
      <c r="I127" s="384"/>
      <c r="J127" s="384"/>
      <c r="K127" s="384"/>
      <c r="L127" s="384"/>
      <c r="M127" s="384"/>
      <c r="N127" s="384"/>
      <c r="O127" s="394"/>
      <c r="P127" s="463">
        <v>45931</v>
      </c>
      <c r="Q127" s="464"/>
      <c r="R127" s="464"/>
      <c r="S127" s="464">
        <v>45931</v>
      </c>
      <c r="T127" s="464"/>
      <c r="U127" s="465"/>
      <c r="V127" s="466" t="s">
        <v>260</v>
      </c>
      <c r="W127" s="467"/>
      <c r="X127" s="467"/>
      <c r="Y127" s="467"/>
      <c r="Z127" s="467" t="s">
        <v>261</v>
      </c>
      <c r="AA127" s="467"/>
      <c r="AB127" s="467"/>
      <c r="AC127" s="540"/>
      <c r="AD127" s="470">
        <v>22000</v>
      </c>
      <c r="AE127" s="402"/>
      <c r="AF127" s="402"/>
      <c r="AG127" s="402"/>
      <c r="AH127" s="402"/>
      <c r="AI127" s="402"/>
      <c r="AJ127" s="402"/>
      <c r="AK127" s="402"/>
      <c r="AL127" s="402"/>
      <c r="AM127" s="402"/>
      <c r="AN127" s="471"/>
      <c r="AO127" s="471"/>
      <c r="AP127" s="471"/>
      <c r="AQ127" s="471">
        <v>0</v>
      </c>
      <c r="AR127" s="471"/>
      <c r="AS127" s="471"/>
      <c r="AT127" s="471"/>
      <c r="AU127" s="426">
        <f>IF(V127="","",AD127-AQ127)</f>
        <v>22000</v>
      </c>
      <c r="AV127" s="426"/>
      <c r="AW127" s="426"/>
      <c r="AX127" s="488"/>
      <c r="AY127" s="470">
        <v>9000</v>
      </c>
      <c r="AZ127" s="471"/>
      <c r="BA127" s="471"/>
      <c r="BB127" s="471"/>
      <c r="BC127" s="489">
        <v>0</v>
      </c>
      <c r="BD127" s="489"/>
      <c r="BE127" s="489"/>
      <c r="BF127" s="489"/>
      <c r="BG127" s="490">
        <f>IF(V127="","",AY127-BC127)</f>
        <v>9000</v>
      </c>
      <c r="BH127" s="490"/>
      <c r="BI127" s="490"/>
      <c r="BJ127" s="491"/>
      <c r="BK127" s="538" t="s">
        <v>262</v>
      </c>
      <c r="BL127" s="485"/>
      <c r="BM127" s="485"/>
      <c r="BN127" s="485"/>
      <c r="BO127" s="485"/>
      <c r="BP127" s="485"/>
      <c r="BQ127" s="485"/>
      <c r="BR127" s="485" t="s">
        <v>263</v>
      </c>
      <c r="BS127" s="485"/>
      <c r="BT127" s="485"/>
      <c r="BU127" s="485"/>
      <c r="BV127" s="485"/>
      <c r="BW127" s="485"/>
      <c r="BX127" s="539"/>
      <c r="BY127" s="122"/>
      <c r="BZ127" s="382"/>
      <c r="CA127" s="382"/>
      <c r="CB127" s="382"/>
      <c r="CC127" s="382"/>
      <c r="CD127" s="382"/>
      <c r="CE127" s="382"/>
      <c r="CF127" s="382"/>
      <c r="CG127" s="382"/>
      <c r="CH127" s="382"/>
      <c r="CI127" s="382"/>
      <c r="CJ127" s="382"/>
      <c r="CK127" s="382"/>
      <c r="CL127" s="382"/>
      <c r="CM127" s="382"/>
      <c r="CN127" s="382"/>
      <c r="CO127" s="382"/>
      <c r="CP127" s="382"/>
      <c r="CQ127" s="382"/>
      <c r="CR127" s="382"/>
      <c r="CS127" s="382"/>
      <c r="CT127" s="382"/>
      <c r="CU127" s="382"/>
      <c r="CV127" s="382"/>
      <c r="CW127" s="382"/>
      <c r="DJ127" s="116"/>
      <c r="DK127" s="116"/>
      <c r="DL127" s="116"/>
      <c r="DM127" s="116"/>
      <c r="DN127" s="116"/>
      <c r="DO127" s="116"/>
      <c r="DP127" s="116"/>
      <c r="DQ127" s="116"/>
      <c r="DR127" s="116"/>
      <c r="DS127" s="116"/>
      <c r="DT127" s="116"/>
      <c r="DU127" s="116"/>
      <c r="DV127" s="116"/>
      <c r="DW127" s="116"/>
      <c r="DX127" s="116"/>
      <c r="DY127" s="116"/>
      <c r="DZ127" s="116"/>
      <c r="EA127" s="116"/>
      <c r="EB127" s="116"/>
      <c r="EC127" s="116"/>
      <c r="ED127" s="116"/>
      <c r="EE127" s="116"/>
      <c r="EF127" s="116"/>
      <c r="EG127" s="116"/>
      <c r="EH127" s="116"/>
      <c r="EI127" s="116"/>
    </row>
    <row r="128" spans="2:139" ht="16.5" customHeight="1">
      <c r="B128" s="427" t="s">
        <v>146</v>
      </c>
      <c r="C128" s="428"/>
      <c r="D128" s="384" t="s">
        <v>264</v>
      </c>
      <c r="E128" s="384"/>
      <c r="F128" s="384"/>
      <c r="G128" s="384"/>
      <c r="H128" s="384"/>
      <c r="I128" s="384"/>
      <c r="J128" s="384"/>
      <c r="K128" s="384"/>
      <c r="L128" s="384"/>
      <c r="M128" s="384"/>
      <c r="N128" s="384"/>
      <c r="O128" s="394"/>
      <c r="P128" s="463">
        <v>45966</v>
      </c>
      <c r="Q128" s="464"/>
      <c r="R128" s="464"/>
      <c r="S128" s="464">
        <v>45967</v>
      </c>
      <c r="T128" s="464"/>
      <c r="U128" s="465"/>
      <c r="V128" s="466" t="s">
        <v>265</v>
      </c>
      <c r="W128" s="467"/>
      <c r="X128" s="467"/>
      <c r="Y128" s="467"/>
      <c r="Z128" s="467" t="s">
        <v>266</v>
      </c>
      <c r="AA128" s="467"/>
      <c r="AB128" s="467"/>
      <c r="AC128" s="540"/>
      <c r="AD128" s="470">
        <v>30000</v>
      </c>
      <c r="AE128" s="402"/>
      <c r="AF128" s="402"/>
      <c r="AG128" s="402"/>
      <c r="AH128" s="402"/>
      <c r="AI128" s="402"/>
      <c r="AJ128" s="402"/>
      <c r="AK128" s="402"/>
      <c r="AL128" s="402"/>
      <c r="AM128" s="402"/>
      <c r="AN128" s="471"/>
      <c r="AO128" s="471"/>
      <c r="AP128" s="471"/>
      <c r="AQ128" s="471">
        <v>0</v>
      </c>
      <c r="AR128" s="471"/>
      <c r="AS128" s="471"/>
      <c r="AT128" s="471"/>
      <c r="AU128" s="426">
        <f t="shared" ref="AU128:AU136" si="24">IF(V128="","",AD128-AQ128)</f>
        <v>30000</v>
      </c>
      <c r="AV128" s="426"/>
      <c r="AW128" s="426"/>
      <c r="AX128" s="488"/>
      <c r="AY128" s="470">
        <v>7500</v>
      </c>
      <c r="AZ128" s="471"/>
      <c r="BA128" s="471"/>
      <c r="BB128" s="471"/>
      <c r="BC128" s="489">
        <v>0</v>
      </c>
      <c r="BD128" s="489"/>
      <c r="BE128" s="489"/>
      <c r="BF128" s="489"/>
      <c r="BG128" s="490">
        <f t="shared" ref="BG128:BG136" si="25">IF(V128="","",AY128-BC128)</f>
        <v>7500</v>
      </c>
      <c r="BH128" s="490"/>
      <c r="BI128" s="490"/>
      <c r="BJ128" s="491"/>
      <c r="BK128" s="538" t="s">
        <v>267</v>
      </c>
      <c r="BL128" s="485"/>
      <c r="BM128" s="485"/>
      <c r="BN128" s="485"/>
      <c r="BO128" s="485"/>
      <c r="BP128" s="485"/>
      <c r="BQ128" s="485"/>
      <c r="BR128" s="485" t="s">
        <v>268</v>
      </c>
      <c r="BS128" s="485"/>
      <c r="BT128" s="485"/>
      <c r="BU128" s="485"/>
      <c r="BV128" s="485"/>
      <c r="BW128" s="485"/>
      <c r="BX128" s="539"/>
      <c r="BY128" s="122"/>
      <c r="BZ128" s="382"/>
      <c r="CA128" s="382"/>
      <c r="CB128" s="382"/>
      <c r="CC128" s="382"/>
      <c r="CD128" s="382"/>
      <c r="CE128" s="382"/>
      <c r="CF128" s="382"/>
      <c r="CG128" s="382"/>
      <c r="CH128" s="382"/>
      <c r="CI128" s="382"/>
      <c r="CJ128" s="382"/>
      <c r="CK128" s="382"/>
      <c r="CL128" s="382"/>
      <c r="CM128" s="382"/>
      <c r="CN128" s="382"/>
      <c r="CO128" s="382"/>
      <c r="CP128" s="382"/>
      <c r="CQ128" s="382"/>
      <c r="CR128" s="382"/>
      <c r="CS128" s="382"/>
      <c r="CT128" s="382"/>
      <c r="CU128" s="382"/>
      <c r="CV128" s="382"/>
      <c r="CW128" s="382"/>
      <c r="DJ128" s="116"/>
      <c r="DK128" s="116"/>
      <c r="DL128" s="116"/>
      <c r="DM128" s="116"/>
      <c r="DN128" s="116"/>
      <c r="DO128" s="116"/>
      <c r="DP128" s="116"/>
      <c r="DQ128" s="116"/>
      <c r="DR128" s="116"/>
      <c r="DS128" s="116"/>
      <c r="DT128" s="116"/>
      <c r="DU128" s="116"/>
      <c r="DV128" s="116"/>
      <c r="DW128" s="116"/>
      <c r="DX128" s="116"/>
      <c r="DY128" s="116"/>
      <c r="DZ128" s="116"/>
      <c r="EA128" s="116"/>
      <c r="EB128" s="116"/>
      <c r="EC128" s="116"/>
      <c r="ED128" s="116"/>
      <c r="EE128" s="116"/>
      <c r="EF128" s="116"/>
      <c r="EG128" s="116"/>
      <c r="EH128" s="116"/>
      <c r="EI128" s="116"/>
    </row>
    <row r="129" spans="2:139" ht="16.5" hidden="1" customHeight="1">
      <c r="B129" s="427" t="s">
        <v>152</v>
      </c>
      <c r="C129" s="428"/>
      <c r="D129" s="384"/>
      <c r="E129" s="384"/>
      <c r="F129" s="384"/>
      <c r="G129" s="384"/>
      <c r="H129" s="384"/>
      <c r="I129" s="384"/>
      <c r="J129" s="384"/>
      <c r="K129" s="384"/>
      <c r="L129" s="384"/>
      <c r="M129" s="384"/>
      <c r="N129" s="384"/>
      <c r="O129" s="394"/>
      <c r="P129" s="463"/>
      <c r="Q129" s="464"/>
      <c r="R129" s="464"/>
      <c r="S129" s="464"/>
      <c r="T129" s="464"/>
      <c r="U129" s="465"/>
      <c r="V129" s="466"/>
      <c r="W129" s="467"/>
      <c r="X129" s="467"/>
      <c r="Y129" s="467"/>
      <c r="Z129" s="467"/>
      <c r="AA129" s="467"/>
      <c r="AB129" s="467"/>
      <c r="AC129" s="540"/>
      <c r="AD129" s="470"/>
      <c r="AE129" s="402"/>
      <c r="AF129" s="402"/>
      <c r="AG129" s="402"/>
      <c r="AH129" s="402"/>
      <c r="AI129" s="402"/>
      <c r="AJ129" s="402"/>
      <c r="AK129" s="402"/>
      <c r="AL129" s="402"/>
      <c r="AM129" s="402"/>
      <c r="AN129" s="471"/>
      <c r="AO129" s="471"/>
      <c r="AP129" s="471"/>
      <c r="AQ129" s="471"/>
      <c r="AR129" s="471"/>
      <c r="AS129" s="471"/>
      <c r="AT129" s="471"/>
      <c r="AU129" s="426" t="str">
        <f t="shared" si="24"/>
        <v/>
      </c>
      <c r="AV129" s="426"/>
      <c r="AW129" s="426"/>
      <c r="AX129" s="488"/>
      <c r="AY129" s="470"/>
      <c r="AZ129" s="471"/>
      <c r="BA129" s="471"/>
      <c r="BB129" s="471"/>
      <c r="BC129" s="489"/>
      <c r="BD129" s="489"/>
      <c r="BE129" s="489"/>
      <c r="BF129" s="489"/>
      <c r="BG129" s="490" t="str">
        <f t="shared" si="25"/>
        <v/>
      </c>
      <c r="BH129" s="490"/>
      <c r="BI129" s="490"/>
      <c r="BJ129" s="491"/>
      <c r="BK129" s="538"/>
      <c r="BL129" s="485"/>
      <c r="BM129" s="485"/>
      <c r="BN129" s="485"/>
      <c r="BO129" s="485"/>
      <c r="BP129" s="485"/>
      <c r="BQ129" s="485"/>
      <c r="BR129" s="485"/>
      <c r="BS129" s="485"/>
      <c r="BT129" s="485"/>
      <c r="BU129" s="485"/>
      <c r="BV129" s="485"/>
      <c r="BW129" s="485"/>
      <c r="BX129" s="539"/>
      <c r="BY129" s="122"/>
      <c r="BZ129" s="123"/>
      <c r="CA129" s="123"/>
      <c r="CB129" s="123"/>
      <c r="CC129" s="124"/>
      <c r="CD129" s="124"/>
      <c r="CE129" s="124"/>
      <c r="CF129" s="124"/>
      <c r="DJ129" s="116"/>
      <c r="DK129" s="116"/>
      <c r="DL129" s="116"/>
      <c r="DM129" s="116"/>
      <c r="DN129" s="116"/>
      <c r="DO129" s="116"/>
      <c r="DP129" s="116"/>
      <c r="DQ129" s="116"/>
      <c r="DR129" s="116"/>
      <c r="DS129" s="116"/>
      <c r="DT129" s="116"/>
      <c r="DU129" s="116"/>
      <c r="DV129" s="116"/>
      <c r="DW129" s="116"/>
      <c r="DX129" s="116"/>
      <c r="DY129" s="116"/>
      <c r="DZ129" s="116"/>
      <c r="EA129" s="116"/>
      <c r="EB129" s="116"/>
      <c r="EC129" s="116"/>
      <c r="ED129" s="116"/>
      <c r="EE129" s="116"/>
      <c r="EF129" s="116"/>
      <c r="EG129" s="116"/>
      <c r="EH129" s="116"/>
      <c r="EI129" s="116"/>
    </row>
    <row r="130" spans="2:139" ht="16.5" hidden="1" customHeight="1">
      <c r="B130" s="427" t="s">
        <v>156</v>
      </c>
      <c r="C130" s="428"/>
      <c r="D130" s="384"/>
      <c r="E130" s="384"/>
      <c r="F130" s="384"/>
      <c r="G130" s="384"/>
      <c r="H130" s="384"/>
      <c r="I130" s="384"/>
      <c r="J130" s="384"/>
      <c r="K130" s="384"/>
      <c r="L130" s="384"/>
      <c r="M130" s="384"/>
      <c r="N130" s="384"/>
      <c r="O130" s="394"/>
      <c r="P130" s="463"/>
      <c r="Q130" s="464"/>
      <c r="R130" s="464"/>
      <c r="S130" s="464"/>
      <c r="T130" s="464"/>
      <c r="U130" s="465"/>
      <c r="V130" s="466"/>
      <c r="W130" s="467"/>
      <c r="X130" s="467"/>
      <c r="Y130" s="467"/>
      <c r="Z130" s="467"/>
      <c r="AA130" s="467"/>
      <c r="AB130" s="467"/>
      <c r="AC130" s="540"/>
      <c r="AD130" s="470"/>
      <c r="AE130" s="402"/>
      <c r="AF130" s="402"/>
      <c r="AG130" s="402"/>
      <c r="AH130" s="402"/>
      <c r="AI130" s="402"/>
      <c r="AJ130" s="402"/>
      <c r="AK130" s="402"/>
      <c r="AL130" s="402"/>
      <c r="AM130" s="402"/>
      <c r="AN130" s="471"/>
      <c r="AO130" s="471"/>
      <c r="AP130" s="471"/>
      <c r="AQ130" s="471"/>
      <c r="AR130" s="471"/>
      <c r="AS130" s="471"/>
      <c r="AT130" s="471"/>
      <c r="AU130" s="426" t="str">
        <f t="shared" si="24"/>
        <v/>
      </c>
      <c r="AV130" s="426"/>
      <c r="AW130" s="426"/>
      <c r="AX130" s="488"/>
      <c r="AY130" s="470"/>
      <c r="AZ130" s="471"/>
      <c r="BA130" s="471"/>
      <c r="BB130" s="471"/>
      <c r="BC130" s="489"/>
      <c r="BD130" s="489"/>
      <c r="BE130" s="489"/>
      <c r="BF130" s="489"/>
      <c r="BG130" s="490" t="str">
        <f t="shared" si="25"/>
        <v/>
      </c>
      <c r="BH130" s="490"/>
      <c r="BI130" s="490"/>
      <c r="BJ130" s="491"/>
      <c r="BK130" s="538"/>
      <c r="BL130" s="485"/>
      <c r="BM130" s="485"/>
      <c r="BN130" s="485"/>
      <c r="BO130" s="485"/>
      <c r="BP130" s="485"/>
      <c r="BQ130" s="485"/>
      <c r="BR130" s="485"/>
      <c r="BS130" s="485"/>
      <c r="BT130" s="485"/>
      <c r="BU130" s="485"/>
      <c r="BV130" s="485"/>
      <c r="BW130" s="485"/>
      <c r="BX130" s="539"/>
      <c r="BY130" s="122"/>
      <c r="BZ130" s="123"/>
      <c r="CA130" s="123"/>
      <c r="CB130" s="123"/>
      <c r="CC130" s="124"/>
      <c r="CD130" s="124"/>
      <c r="CE130" s="124"/>
      <c r="CF130" s="124"/>
      <c r="DJ130" s="116"/>
      <c r="DK130" s="116"/>
      <c r="DL130" s="116"/>
      <c r="DM130" s="116"/>
      <c r="DN130" s="116"/>
      <c r="DO130" s="116"/>
      <c r="DP130" s="116"/>
      <c r="DQ130" s="116"/>
      <c r="DR130" s="116"/>
      <c r="DS130" s="116"/>
      <c r="DT130" s="116"/>
      <c r="DU130" s="116"/>
      <c r="DV130" s="116"/>
      <c r="DW130" s="116"/>
      <c r="DX130" s="116"/>
      <c r="DY130" s="116"/>
      <c r="DZ130" s="116"/>
      <c r="EA130" s="116"/>
      <c r="EB130" s="116"/>
      <c r="EC130" s="116"/>
      <c r="ED130" s="116"/>
      <c r="EE130" s="116"/>
      <c r="EF130" s="116"/>
      <c r="EG130" s="116"/>
      <c r="EH130" s="116"/>
      <c r="EI130" s="116"/>
    </row>
    <row r="131" spans="2:139" ht="16.5" hidden="1" customHeight="1">
      <c r="B131" s="427" t="s">
        <v>157</v>
      </c>
      <c r="C131" s="428"/>
      <c r="D131" s="384"/>
      <c r="E131" s="384"/>
      <c r="F131" s="384"/>
      <c r="G131" s="384"/>
      <c r="H131" s="384"/>
      <c r="I131" s="384"/>
      <c r="J131" s="384"/>
      <c r="K131" s="384"/>
      <c r="L131" s="384"/>
      <c r="M131" s="384"/>
      <c r="N131" s="384"/>
      <c r="O131" s="394"/>
      <c r="P131" s="492"/>
      <c r="Q131" s="493"/>
      <c r="R131" s="493"/>
      <c r="S131" s="493"/>
      <c r="T131" s="493"/>
      <c r="U131" s="494"/>
      <c r="V131" s="495"/>
      <c r="W131" s="496"/>
      <c r="X131" s="496"/>
      <c r="Y131" s="496"/>
      <c r="Z131" s="496"/>
      <c r="AA131" s="496"/>
      <c r="AB131" s="496"/>
      <c r="AC131" s="543"/>
      <c r="AD131" s="499"/>
      <c r="AE131" s="500"/>
      <c r="AF131" s="500"/>
      <c r="AG131" s="500"/>
      <c r="AH131" s="500"/>
      <c r="AI131" s="500"/>
      <c r="AJ131" s="500"/>
      <c r="AK131" s="500"/>
      <c r="AL131" s="500"/>
      <c r="AM131" s="500"/>
      <c r="AN131" s="501"/>
      <c r="AO131" s="501"/>
      <c r="AP131" s="501"/>
      <c r="AQ131" s="501"/>
      <c r="AR131" s="501"/>
      <c r="AS131" s="501"/>
      <c r="AT131" s="501"/>
      <c r="AU131" s="426" t="str">
        <f t="shared" si="24"/>
        <v/>
      </c>
      <c r="AV131" s="426"/>
      <c r="AW131" s="426"/>
      <c r="AX131" s="488"/>
      <c r="AY131" s="499"/>
      <c r="AZ131" s="501"/>
      <c r="BA131" s="501"/>
      <c r="BB131" s="501"/>
      <c r="BC131" s="506"/>
      <c r="BD131" s="506"/>
      <c r="BE131" s="506"/>
      <c r="BF131" s="506"/>
      <c r="BG131" s="490" t="str">
        <f t="shared" si="25"/>
        <v/>
      </c>
      <c r="BH131" s="490"/>
      <c r="BI131" s="490"/>
      <c r="BJ131" s="491"/>
      <c r="BK131" s="541"/>
      <c r="BL131" s="505"/>
      <c r="BM131" s="505"/>
      <c r="BN131" s="505"/>
      <c r="BO131" s="505"/>
      <c r="BP131" s="505"/>
      <c r="BQ131" s="505"/>
      <c r="BR131" s="505"/>
      <c r="BS131" s="505"/>
      <c r="BT131" s="505"/>
      <c r="BU131" s="505"/>
      <c r="BV131" s="505"/>
      <c r="BW131" s="505"/>
      <c r="BX131" s="542"/>
      <c r="BY131" s="122"/>
      <c r="BZ131" s="123"/>
      <c r="CA131" s="123"/>
      <c r="CB131" s="123"/>
      <c r="CC131" s="124"/>
      <c r="CD131" s="124"/>
      <c r="CE131" s="124"/>
      <c r="CF131" s="124"/>
      <c r="DJ131" s="116"/>
      <c r="DK131" s="116"/>
      <c r="DL131" s="116"/>
      <c r="DM131" s="116"/>
      <c r="DN131" s="116"/>
      <c r="DO131" s="116"/>
      <c r="DP131" s="116"/>
      <c r="DQ131" s="116"/>
      <c r="DR131" s="116"/>
      <c r="DS131" s="116"/>
      <c r="DT131" s="116"/>
      <c r="DU131" s="116"/>
      <c r="DV131" s="116"/>
      <c r="DW131" s="116"/>
      <c r="DX131" s="116"/>
      <c r="DY131" s="116"/>
      <c r="DZ131" s="116"/>
      <c r="EA131" s="116"/>
      <c r="EB131" s="116"/>
      <c r="EC131" s="116"/>
      <c r="ED131" s="116"/>
      <c r="EE131" s="116"/>
      <c r="EF131" s="116"/>
      <c r="EG131" s="116"/>
      <c r="EH131" s="116"/>
      <c r="EI131" s="116"/>
    </row>
    <row r="132" spans="2:139" ht="16.5" hidden="1" customHeight="1">
      <c r="B132" s="427">
        <v>6</v>
      </c>
      <c r="C132" s="428"/>
      <c r="D132" s="384"/>
      <c r="E132" s="384"/>
      <c r="F132" s="384"/>
      <c r="G132" s="384"/>
      <c r="H132" s="384"/>
      <c r="I132" s="384"/>
      <c r="J132" s="384"/>
      <c r="K132" s="384"/>
      <c r="L132" s="384"/>
      <c r="M132" s="384"/>
      <c r="N132" s="384"/>
      <c r="O132" s="394"/>
      <c r="P132" s="463"/>
      <c r="Q132" s="464"/>
      <c r="R132" s="464"/>
      <c r="S132" s="464"/>
      <c r="T132" s="464"/>
      <c r="U132" s="465"/>
      <c r="V132" s="466"/>
      <c r="W132" s="467"/>
      <c r="X132" s="467"/>
      <c r="Y132" s="467"/>
      <c r="Z132" s="467"/>
      <c r="AA132" s="467"/>
      <c r="AB132" s="467"/>
      <c r="AC132" s="540"/>
      <c r="AD132" s="470"/>
      <c r="AE132" s="402"/>
      <c r="AF132" s="402"/>
      <c r="AG132" s="402"/>
      <c r="AH132" s="402"/>
      <c r="AI132" s="402"/>
      <c r="AJ132" s="402"/>
      <c r="AK132" s="402"/>
      <c r="AL132" s="402"/>
      <c r="AM132" s="402"/>
      <c r="AN132" s="471"/>
      <c r="AO132" s="471"/>
      <c r="AP132" s="471"/>
      <c r="AQ132" s="471"/>
      <c r="AR132" s="471"/>
      <c r="AS132" s="471"/>
      <c r="AT132" s="471"/>
      <c r="AU132" s="426" t="str">
        <f t="shared" si="24"/>
        <v/>
      </c>
      <c r="AV132" s="426"/>
      <c r="AW132" s="426"/>
      <c r="AX132" s="488"/>
      <c r="AY132" s="470"/>
      <c r="AZ132" s="471"/>
      <c r="BA132" s="471"/>
      <c r="BB132" s="471"/>
      <c r="BC132" s="489"/>
      <c r="BD132" s="489"/>
      <c r="BE132" s="489"/>
      <c r="BF132" s="489"/>
      <c r="BG132" s="490" t="str">
        <f t="shared" si="25"/>
        <v/>
      </c>
      <c r="BH132" s="490"/>
      <c r="BI132" s="490"/>
      <c r="BJ132" s="491"/>
      <c r="BK132" s="538"/>
      <c r="BL132" s="485"/>
      <c r="BM132" s="485"/>
      <c r="BN132" s="485"/>
      <c r="BO132" s="485"/>
      <c r="BP132" s="485"/>
      <c r="BQ132" s="485"/>
      <c r="BR132" s="485"/>
      <c r="BS132" s="485"/>
      <c r="BT132" s="485"/>
      <c r="BU132" s="485"/>
      <c r="BV132" s="485"/>
      <c r="BW132" s="485"/>
      <c r="BX132" s="539"/>
      <c r="BY132" s="122"/>
      <c r="BZ132" s="123"/>
      <c r="CA132" s="123"/>
      <c r="CB132" s="123"/>
      <c r="CC132" s="124"/>
      <c r="CD132" s="124"/>
      <c r="CE132" s="124"/>
      <c r="CF132" s="124"/>
      <c r="DJ132" s="116"/>
      <c r="DK132" s="116"/>
      <c r="DL132" s="116"/>
      <c r="DM132" s="116"/>
      <c r="DN132" s="116"/>
      <c r="DO132" s="116"/>
      <c r="DP132" s="116"/>
      <c r="DQ132" s="116"/>
      <c r="DR132" s="116"/>
      <c r="DS132" s="116"/>
      <c r="DT132" s="116"/>
      <c r="DU132" s="116"/>
      <c r="DV132" s="116"/>
      <c r="DW132" s="116"/>
      <c r="DX132" s="116"/>
      <c r="DY132" s="116"/>
      <c r="DZ132" s="116"/>
      <c r="EA132" s="116"/>
      <c r="EB132" s="116"/>
      <c r="EC132" s="116"/>
      <c r="ED132" s="116"/>
      <c r="EE132" s="116"/>
      <c r="EF132" s="116"/>
      <c r="EG132" s="116"/>
      <c r="EH132" s="116"/>
      <c r="EI132" s="116"/>
    </row>
    <row r="133" spans="2:139" ht="16.5" hidden="1" customHeight="1">
      <c r="B133" s="427">
        <v>7</v>
      </c>
      <c r="C133" s="428"/>
      <c r="D133" s="384"/>
      <c r="E133" s="384"/>
      <c r="F133" s="384"/>
      <c r="G133" s="384"/>
      <c r="H133" s="384"/>
      <c r="I133" s="384"/>
      <c r="J133" s="384"/>
      <c r="K133" s="384"/>
      <c r="L133" s="384"/>
      <c r="M133" s="384"/>
      <c r="N133" s="384"/>
      <c r="O133" s="394"/>
      <c r="P133" s="463"/>
      <c r="Q133" s="464"/>
      <c r="R133" s="464"/>
      <c r="S133" s="464"/>
      <c r="T133" s="464"/>
      <c r="U133" s="465"/>
      <c r="V133" s="466"/>
      <c r="W133" s="467"/>
      <c r="X133" s="467"/>
      <c r="Y133" s="467"/>
      <c r="Z133" s="467"/>
      <c r="AA133" s="467"/>
      <c r="AB133" s="467"/>
      <c r="AC133" s="540"/>
      <c r="AD133" s="470"/>
      <c r="AE133" s="402"/>
      <c r="AF133" s="402"/>
      <c r="AG133" s="402"/>
      <c r="AH133" s="402"/>
      <c r="AI133" s="402"/>
      <c r="AJ133" s="402"/>
      <c r="AK133" s="402"/>
      <c r="AL133" s="402"/>
      <c r="AM133" s="402"/>
      <c r="AN133" s="471"/>
      <c r="AO133" s="471"/>
      <c r="AP133" s="471"/>
      <c r="AQ133" s="471"/>
      <c r="AR133" s="471"/>
      <c r="AS133" s="471"/>
      <c r="AT133" s="471"/>
      <c r="AU133" s="426" t="str">
        <f t="shared" si="24"/>
        <v/>
      </c>
      <c r="AV133" s="426"/>
      <c r="AW133" s="426"/>
      <c r="AX133" s="488"/>
      <c r="AY133" s="470"/>
      <c r="AZ133" s="471"/>
      <c r="BA133" s="471"/>
      <c r="BB133" s="471"/>
      <c r="BC133" s="489"/>
      <c r="BD133" s="489"/>
      <c r="BE133" s="489"/>
      <c r="BF133" s="489"/>
      <c r="BG133" s="490" t="str">
        <f t="shared" si="25"/>
        <v/>
      </c>
      <c r="BH133" s="490"/>
      <c r="BI133" s="490"/>
      <c r="BJ133" s="491"/>
      <c r="BK133" s="538"/>
      <c r="BL133" s="485"/>
      <c r="BM133" s="485"/>
      <c r="BN133" s="485"/>
      <c r="BO133" s="485"/>
      <c r="BP133" s="485"/>
      <c r="BQ133" s="485"/>
      <c r="BR133" s="485"/>
      <c r="BS133" s="485"/>
      <c r="BT133" s="485"/>
      <c r="BU133" s="485"/>
      <c r="BV133" s="485"/>
      <c r="BW133" s="485"/>
      <c r="BX133" s="539"/>
      <c r="BY133" s="122"/>
      <c r="BZ133" s="123"/>
      <c r="CA133" s="123"/>
      <c r="CB133" s="123"/>
      <c r="CC133" s="124"/>
      <c r="CD133" s="124"/>
      <c r="CE133" s="124"/>
      <c r="CF133" s="124"/>
      <c r="DJ133" s="116"/>
      <c r="DK133" s="116"/>
      <c r="DL133" s="116"/>
      <c r="DM133" s="116"/>
      <c r="DN133" s="116"/>
      <c r="DO133" s="116"/>
      <c r="DP133" s="116"/>
      <c r="DQ133" s="116"/>
      <c r="DR133" s="116"/>
      <c r="DS133" s="116"/>
      <c r="DT133" s="116"/>
      <c r="DU133" s="116"/>
      <c r="DV133" s="116"/>
      <c r="DW133" s="116"/>
      <c r="DX133" s="116"/>
      <c r="DY133" s="116"/>
      <c r="DZ133" s="116"/>
      <c r="EA133" s="116"/>
      <c r="EB133" s="116"/>
      <c r="EC133" s="116"/>
      <c r="ED133" s="116"/>
      <c r="EE133" s="116"/>
      <c r="EF133" s="116"/>
      <c r="EG133" s="116"/>
      <c r="EH133" s="116"/>
      <c r="EI133" s="116"/>
    </row>
    <row r="134" spans="2:139" ht="16.5" hidden="1" customHeight="1">
      <c r="B134" s="427">
        <v>8</v>
      </c>
      <c r="C134" s="428"/>
      <c r="D134" s="384"/>
      <c r="E134" s="384"/>
      <c r="F134" s="384"/>
      <c r="G134" s="384"/>
      <c r="H134" s="384"/>
      <c r="I134" s="384"/>
      <c r="J134" s="384"/>
      <c r="K134" s="384"/>
      <c r="L134" s="384"/>
      <c r="M134" s="384"/>
      <c r="N134" s="384"/>
      <c r="O134" s="394"/>
      <c r="P134" s="463"/>
      <c r="Q134" s="464"/>
      <c r="R134" s="464"/>
      <c r="S134" s="464"/>
      <c r="T134" s="464"/>
      <c r="U134" s="465"/>
      <c r="V134" s="466"/>
      <c r="W134" s="467"/>
      <c r="X134" s="467"/>
      <c r="Y134" s="467"/>
      <c r="Z134" s="467"/>
      <c r="AA134" s="467"/>
      <c r="AB134" s="467"/>
      <c r="AC134" s="540"/>
      <c r="AD134" s="470"/>
      <c r="AE134" s="402"/>
      <c r="AF134" s="402"/>
      <c r="AG134" s="402"/>
      <c r="AH134" s="402"/>
      <c r="AI134" s="402"/>
      <c r="AJ134" s="402"/>
      <c r="AK134" s="402"/>
      <c r="AL134" s="402"/>
      <c r="AM134" s="402"/>
      <c r="AN134" s="471"/>
      <c r="AO134" s="471"/>
      <c r="AP134" s="471"/>
      <c r="AQ134" s="471"/>
      <c r="AR134" s="471"/>
      <c r="AS134" s="471"/>
      <c r="AT134" s="471"/>
      <c r="AU134" s="426" t="str">
        <f t="shared" si="24"/>
        <v/>
      </c>
      <c r="AV134" s="426"/>
      <c r="AW134" s="426"/>
      <c r="AX134" s="488"/>
      <c r="AY134" s="470"/>
      <c r="AZ134" s="471"/>
      <c r="BA134" s="471"/>
      <c r="BB134" s="471"/>
      <c r="BC134" s="489"/>
      <c r="BD134" s="489"/>
      <c r="BE134" s="489"/>
      <c r="BF134" s="489"/>
      <c r="BG134" s="490" t="str">
        <f t="shared" si="25"/>
        <v/>
      </c>
      <c r="BH134" s="490"/>
      <c r="BI134" s="490"/>
      <c r="BJ134" s="491"/>
      <c r="BK134" s="538"/>
      <c r="BL134" s="485"/>
      <c r="BM134" s="485"/>
      <c r="BN134" s="485"/>
      <c r="BO134" s="485"/>
      <c r="BP134" s="485"/>
      <c r="BQ134" s="485"/>
      <c r="BR134" s="485"/>
      <c r="BS134" s="485"/>
      <c r="BT134" s="485"/>
      <c r="BU134" s="485"/>
      <c r="BV134" s="485"/>
      <c r="BW134" s="485"/>
      <c r="BX134" s="539"/>
      <c r="BY134" s="122"/>
      <c r="BZ134" s="123"/>
      <c r="CA134" s="123"/>
      <c r="CB134" s="123"/>
      <c r="CC134" s="124"/>
      <c r="CD134" s="124"/>
      <c r="CE134" s="124"/>
      <c r="CF134" s="124"/>
      <c r="DJ134" s="116"/>
      <c r="DK134" s="116"/>
      <c r="DL134" s="116"/>
      <c r="DM134" s="116"/>
      <c r="DN134" s="116"/>
      <c r="DO134" s="116"/>
      <c r="DP134" s="116"/>
      <c r="DQ134" s="116"/>
      <c r="DR134" s="116"/>
      <c r="DS134" s="116"/>
      <c r="DT134" s="116"/>
      <c r="DU134" s="116"/>
      <c r="DV134" s="116"/>
      <c r="DW134" s="116"/>
      <c r="DX134" s="116"/>
      <c r="DY134" s="116"/>
      <c r="DZ134" s="116"/>
      <c r="EA134" s="116"/>
      <c r="EB134" s="116"/>
      <c r="EC134" s="116"/>
      <c r="ED134" s="116"/>
      <c r="EE134" s="116"/>
      <c r="EF134" s="116"/>
      <c r="EG134" s="116"/>
      <c r="EH134" s="116"/>
      <c r="EI134" s="116"/>
    </row>
    <row r="135" spans="2:139" ht="16.5" hidden="1" customHeight="1">
      <c r="B135" s="427">
        <v>9</v>
      </c>
      <c r="C135" s="428"/>
      <c r="D135" s="384"/>
      <c r="E135" s="384"/>
      <c r="F135" s="384"/>
      <c r="G135" s="384"/>
      <c r="H135" s="384"/>
      <c r="I135" s="384"/>
      <c r="J135" s="384"/>
      <c r="K135" s="384"/>
      <c r="L135" s="384"/>
      <c r="M135" s="384"/>
      <c r="N135" s="384"/>
      <c r="O135" s="394"/>
      <c r="P135" s="463"/>
      <c r="Q135" s="464"/>
      <c r="R135" s="464"/>
      <c r="S135" s="464"/>
      <c r="T135" s="464"/>
      <c r="U135" s="465"/>
      <c r="V135" s="466"/>
      <c r="W135" s="467"/>
      <c r="X135" s="467"/>
      <c r="Y135" s="467"/>
      <c r="Z135" s="467"/>
      <c r="AA135" s="467"/>
      <c r="AB135" s="467"/>
      <c r="AC135" s="540"/>
      <c r="AD135" s="470"/>
      <c r="AE135" s="402"/>
      <c r="AF135" s="402"/>
      <c r="AG135" s="402"/>
      <c r="AH135" s="402"/>
      <c r="AI135" s="402"/>
      <c r="AJ135" s="402"/>
      <c r="AK135" s="402"/>
      <c r="AL135" s="402"/>
      <c r="AM135" s="402"/>
      <c r="AN135" s="471"/>
      <c r="AO135" s="471"/>
      <c r="AP135" s="471"/>
      <c r="AQ135" s="471"/>
      <c r="AR135" s="471"/>
      <c r="AS135" s="471"/>
      <c r="AT135" s="471"/>
      <c r="AU135" s="426" t="str">
        <f t="shared" si="24"/>
        <v/>
      </c>
      <c r="AV135" s="426"/>
      <c r="AW135" s="426"/>
      <c r="AX135" s="488"/>
      <c r="AY135" s="470"/>
      <c r="AZ135" s="471"/>
      <c r="BA135" s="471"/>
      <c r="BB135" s="471"/>
      <c r="BC135" s="489"/>
      <c r="BD135" s="489"/>
      <c r="BE135" s="489"/>
      <c r="BF135" s="489"/>
      <c r="BG135" s="490" t="str">
        <f t="shared" si="25"/>
        <v/>
      </c>
      <c r="BH135" s="490"/>
      <c r="BI135" s="490"/>
      <c r="BJ135" s="491"/>
      <c r="BK135" s="538"/>
      <c r="BL135" s="485"/>
      <c r="BM135" s="485"/>
      <c r="BN135" s="485"/>
      <c r="BO135" s="485"/>
      <c r="BP135" s="485"/>
      <c r="BQ135" s="485"/>
      <c r="BR135" s="485"/>
      <c r="BS135" s="485"/>
      <c r="BT135" s="485"/>
      <c r="BU135" s="485"/>
      <c r="BV135" s="485"/>
      <c r="BW135" s="485"/>
      <c r="BX135" s="539"/>
      <c r="BY135" s="122"/>
      <c r="BZ135" s="123"/>
      <c r="CA135" s="123"/>
      <c r="CB135" s="123"/>
      <c r="CC135" s="124"/>
      <c r="CD135" s="124"/>
      <c r="CE135" s="124"/>
      <c r="CF135" s="124"/>
      <c r="DJ135" s="116"/>
      <c r="DK135" s="116"/>
      <c r="DL135" s="116"/>
      <c r="DM135" s="116"/>
      <c r="DN135" s="116"/>
      <c r="DO135" s="116"/>
      <c r="DP135" s="116"/>
      <c r="DQ135" s="116"/>
      <c r="DR135" s="116"/>
      <c r="DS135" s="116"/>
      <c r="DT135" s="116"/>
      <c r="DU135" s="116"/>
      <c r="DV135" s="116"/>
      <c r="DW135" s="116"/>
      <c r="DX135" s="116"/>
      <c r="DY135" s="116"/>
      <c r="DZ135" s="116"/>
      <c r="EA135" s="116"/>
      <c r="EB135" s="116"/>
      <c r="EC135" s="116"/>
      <c r="ED135" s="116"/>
      <c r="EE135" s="116"/>
      <c r="EF135" s="116"/>
      <c r="EG135" s="116"/>
      <c r="EH135" s="116"/>
      <c r="EI135" s="116"/>
    </row>
    <row r="136" spans="2:139" ht="16.5" hidden="1" customHeight="1">
      <c r="B136" s="427">
        <v>10</v>
      </c>
      <c r="C136" s="428"/>
      <c r="D136" s="384"/>
      <c r="E136" s="384"/>
      <c r="F136" s="384"/>
      <c r="G136" s="384"/>
      <c r="H136" s="384"/>
      <c r="I136" s="384"/>
      <c r="J136" s="384"/>
      <c r="K136" s="384"/>
      <c r="L136" s="384"/>
      <c r="M136" s="384"/>
      <c r="N136" s="384"/>
      <c r="O136" s="394"/>
      <c r="P136" s="530"/>
      <c r="Q136" s="531"/>
      <c r="R136" s="531"/>
      <c r="S136" s="531"/>
      <c r="T136" s="531"/>
      <c r="U136" s="532"/>
      <c r="V136" s="533"/>
      <c r="W136" s="534"/>
      <c r="X136" s="534"/>
      <c r="Y136" s="534"/>
      <c r="Z136" s="534"/>
      <c r="AA136" s="534"/>
      <c r="AB136" s="534"/>
      <c r="AC136" s="557"/>
      <c r="AD136" s="525"/>
      <c r="AE136" s="537"/>
      <c r="AF136" s="537"/>
      <c r="AG136" s="537"/>
      <c r="AH136" s="537"/>
      <c r="AI136" s="537"/>
      <c r="AJ136" s="537"/>
      <c r="AK136" s="537"/>
      <c r="AL136" s="537"/>
      <c r="AM136" s="537"/>
      <c r="AN136" s="520"/>
      <c r="AO136" s="520"/>
      <c r="AP136" s="520"/>
      <c r="AQ136" s="520"/>
      <c r="AR136" s="520"/>
      <c r="AS136" s="520"/>
      <c r="AT136" s="520"/>
      <c r="AU136" s="523" t="str">
        <f t="shared" si="24"/>
        <v/>
      </c>
      <c r="AV136" s="523"/>
      <c r="AW136" s="523"/>
      <c r="AX136" s="524"/>
      <c r="AY136" s="525"/>
      <c r="AZ136" s="520"/>
      <c r="BA136" s="520"/>
      <c r="BB136" s="520"/>
      <c r="BC136" s="526"/>
      <c r="BD136" s="526"/>
      <c r="BE136" s="526"/>
      <c r="BF136" s="526"/>
      <c r="BG136" s="527" t="str">
        <f t="shared" si="25"/>
        <v/>
      </c>
      <c r="BH136" s="527"/>
      <c r="BI136" s="527"/>
      <c r="BJ136" s="528"/>
      <c r="BK136" s="569"/>
      <c r="BL136" s="522"/>
      <c r="BM136" s="522"/>
      <c r="BN136" s="522"/>
      <c r="BO136" s="522"/>
      <c r="BP136" s="522"/>
      <c r="BQ136" s="522"/>
      <c r="BR136" s="522"/>
      <c r="BS136" s="522"/>
      <c r="BT136" s="522"/>
      <c r="BU136" s="522"/>
      <c r="BV136" s="522"/>
      <c r="BW136" s="522"/>
      <c r="BX136" s="544"/>
      <c r="BY136" s="122"/>
      <c r="BZ136" s="123"/>
      <c r="CA136" s="123"/>
      <c r="CB136" s="123"/>
      <c r="CC136" s="124"/>
      <c r="CD136" s="124"/>
      <c r="CE136" s="124"/>
      <c r="CF136" s="124"/>
      <c r="DJ136" s="116"/>
      <c r="DK136" s="116"/>
      <c r="DL136" s="116"/>
      <c r="DM136" s="116"/>
      <c r="DN136" s="116"/>
      <c r="DO136" s="116"/>
      <c r="DP136" s="116"/>
      <c r="DQ136" s="116"/>
      <c r="DR136" s="116"/>
      <c r="DS136" s="116"/>
      <c r="DT136" s="116"/>
      <c r="DU136" s="116"/>
      <c r="DV136" s="116"/>
      <c r="DW136" s="116"/>
      <c r="DX136" s="116"/>
      <c r="DY136" s="116"/>
      <c r="DZ136" s="116"/>
      <c r="EA136" s="116"/>
      <c r="EB136" s="116"/>
      <c r="EC136" s="116"/>
      <c r="ED136" s="116"/>
      <c r="EE136" s="116"/>
      <c r="EF136" s="116"/>
      <c r="EG136" s="116"/>
      <c r="EH136" s="116"/>
      <c r="EI136" s="116"/>
    </row>
    <row r="137" spans="2:139">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c r="BB137" s="9"/>
      <c r="BC137" s="9"/>
      <c r="BD137" s="9"/>
      <c r="BE137" s="9"/>
      <c r="BF137" s="9"/>
      <c r="BG137" s="9"/>
      <c r="BH137" s="9"/>
      <c r="BI137" s="9"/>
      <c r="BJ137" s="9"/>
      <c r="BK137" s="9"/>
      <c r="BL137" s="9"/>
      <c r="BM137" s="9"/>
      <c r="BN137" s="9"/>
      <c r="BO137" s="9"/>
      <c r="BP137" s="9"/>
      <c r="BQ137" s="9"/>
      <c r="BR137" s="9"/>
      <c r="BS137" s="9"/>
      <c r="BT137" s="9"/>
      <c r="BU137" s="9"/>
      <c r="BV137" s="9"/>
      <c r="BW137" s="9"/>
      <c r="BX137" s="9"/>
      <c r="BY137" s="9"/>
      <c r="CA137" s="88"/>
      <c r="CB137" s="88"/>
      <c r="CC137" s="88"/>
      <c r="CD137" s="88"/>
      <c r="CE137" s="88"/>
      <c r="CF137" s="88"/>
      <c r="CG137" s="88"/>
      <c r="CH137" s="88"/>
      <c r="CI137" s="88"/>
      <c r="CJ137" s="88"/>
      <c r="CK137" s="88"/>
      <c r="CL137" s="88"/>
      <c r="CM137" s="88"/>
      <c r="CN137" s="88"/>
      <c r="CO137" s="88"/>
    </row>
    <row r="138" spans="2:139" s="86" customFormat="1" ht="16.5" customHeight="1">
      <c r="B138" s="449" t="s">
        <v>269</v>
      </c>
      <c r="C138" s="449"/>
      <c r="D138" s="449"/>
      <c r="E138" s="449"/>
      <c r="F138" s="449"/>
      <c r="G138" s="449"/>
      <c r="H138" s="449"/>
      <c r="I138" s="449"/>
      <c r="J138" s="449"/>
      <c r="K138" s="449"/>
      <c r="L138" s="449"/>
      <c r="M138" s="545"/>
      <c r="N138" s="546" t="s">
        <v>270</v>
      </c>
      <c r="O138" s="547"/>
      <c r="P138" s="547"/>
      <c r="Q138" s="547"/>
      <c r="R138" s="547"/>
      <c r="S138" s="547"/>
      <c r="T138" s="547"/>
      <c r="U138" s="548"/>
      <c r="V138" s="549" t="s">
        <v>271</v>
      </c>
      <c r="W138" s="550"/>
      <c r="X138" s="550"/>
      <c r="Y138" s="550"/>
      <c r="Z138" s="550"/>
      <c r="AA138" s="550"/>
      <c r="AB138" s="550"/>
      <c r="AC138" s="551"/>
      <c r="AD138" s="552" t="s">
        <v>272</v>
      </c>
      <c r="AE138" s="552"/>
      <c r="AF138" s="552"/>
      <c r="AG138" s="552"/>
      <c r="AH138" s="552"/>
      <c r="AI138" s="552"/>
      <c r="AJ138" s="552"/>
      <c r="AK138" s="552"/>
      <c r="AL138" s="552"/>
      <c r="AM138" s="552"/>
      <c r="AN138" s="552"/>
      <c r="AO138" s="552"/>
      <c r="AP138" s="552"/>
      <c r="AQ138" s="553" t="s">
        <v>273</v>
      </c>
      <c r="AR138" s="554"/>
      <c r="AS138" s="554"/>
      <c r="AT138" s="555"/>
      <c r="AU138" s="554" t="s">
        <v>274</v>
      </c>
      <c r="AV138" s="554"/>
      <c r="AW138" s="554"/>
      <c r="AX138" s="556"/>
      <c r="AY138" s="553" t="s">
        <v>275</v>
      </c>
      <c r="AZ138" s="554"/>
      <c r="BA138" s="554"/>
      <c r="BB138" s="555"/>
      <c r="BC138" s="554" t="s">
        <v>276</v>
      </c>
      <c r="BD138" s="554"/>
      <c r="BE138" s="554"/>
      <c r="BF138" s="556"/>
      <c r="BG138" s="129"/>
      <c r="BH138" s="83"/>
      <c r="BI138" s="83"/>
      <c r="BJ138" s="83"/>
      <c r="BK138" s="9"/>
      <c r="BL138" s="9"/>
      <c r="BM138" s="9"/>
      <c r="BN138" s="134"/>
      <c r="BO138" s="134"/>
      <c r="BP138" s="134"/>
      <c r="BQ138" s="134"/>
      <c r="BR138" s="134"/>
      <c r="BS138" s="134"/>
      <c r="BT138" s="134"/>
      <c r="BU138" s="134"/>
      <c r="BV138" s="134"/>
      <c r="BW138" s="134"/>
      <c r="BX138" s="134"/>
      <c r="BY138" s="134"/>
      <c r="BZ138" s="134"/>
      <c r="CA138" s="134"/>
      <c r="CB138" s="134"/>
      <c r="CC138" s="134"/>
      <c r="CD138" s="134"/>
      <c r="CE138" s="134"/>
    </row>
    <row r="139" spans="2:139" ht="18.75" customHeight="1">
      <c r="B139" s="562" t="s">
        <v>140</v>
      </c>
      <c r="C139" s="562"/>
      <c r="D139" s="563" t="str">
        <f>IF(D29="","",D29)</f>
        <v>職員募集ウェブサイト掲載</v>
      </c>
      <c r="E139" s="563"/>
      <c r="F139" s="563"/>
      <c r="G139" s="563"/>
      <c r="H139" s="563"/>
      <c r="I139" s="563"/>
      <c r="J139" s="563"/>
      <c r="K139" s="563"/>
      <c r="L139" s="563"/>
      <c r="M139" s="564"/>
      <c r="N139" s="565" t="s">
        <v>277</v>
      </c>
      <c r="O139" s="566"/>
      <c r="P139" s="566"/>
      <c r="Q139" s="566"/>
      <c r="R139" s="566"/>
      <c r="S139" s="566"/>
      <c r="T139" s="566"/>
      <c r="U139" s="567"/>
      <c r="V139" s="565" t="s">
        <v>142</v>
      </c>
      <c r="W139" s="566"/>
      <c r="X139" s="566"/>
      <c r="Y139" s="566"/>
      <c r="Z139" s="566"/>
      <c r="AA139" s="566"/>
      <c r="AB139" s="566"/>
      <c r="AC139" s="567"/>
      <c r="AD139" s="568">
        <v>45877</v>
      </c>
      <c r="AE139" s="568"/>
      <c r="AF139" s="568"/>
      <c r="AG139" s="568"/>
      <c r="AH139" s="568"/>
      <c r="AI139" s="568"/>
      <c r="AJ139" s="568"/>
      <c r="AK139" s="568"/>
      <c r="AL139" s="568"/>
      <c r="AM139" s="568"/>
      <c r="AN139" s="568"/>
      <c r="AO139" s="568"/>
      <c r="AP139" s="568"/>
      <c r="AQ139" s="560" t="s">
        <v>278</v>
      </c>
      <c r="AR139" s="558"/>
      <c r="AS139" s="558"/>
      <c r="AT139" s="561"/>
      <c r="AU139" s="558" t="s">
        <v>279</v>
      </c>
      <c r="AV139" s="558"/>
      <c r="AW139" s="558"/>
      <c r="AX139" s="559"/>
      <c r="AY139" s="560" t="s">
        <v>280</v>
      </c>
      <c r="AZ139" s="558"/>
      <c r="BA139" s="558"/>
      <c r="BB139" s="561"/>
      <c r="BC139" s="558" t="s">
        <v>281</v>
      </c>
      <c r="BD139" s="558"/>
      <c r="BE139" s="558"/>
      <c r="BF139" s="559"/>
      <c r="BG139" s="130"/>
      <c r="BH139" s="131"/>
      <c r="BI139" s="131"/>
      <c r="BJ139" s="131"/>
      <c r="BK139" s="131"/>
      <c r="BL139" s="131"/>
      <c r="BM139" s="131"/>
      <c r="BN139" s="134"/>
      <c r="BO139" s="134"/>
      <c r="BP139" s="134"/>
      <c r="BQ139" s="134"/>
      <c r="BR139" s="134"/>
      <c r="BS139" s="134"/>
      <c r="BT139" s="134"/>
      <c r="BU139" s="134"/>
      <c r="BV139" s="134"/>
      <c r="BW139" s="134"/>
      <c r="BX139" s="134"/>
      <c r="BY139" s="134"/>
      <c r="BZ139" s="134"/>
      <c r="CA139" s="134"/>
      <c r="CB139" s="134"/>
      <c r="CC139" s="134"/>
      <c r="CD139" s="134"/>
      <c r="CE139" s="134"/>
    </row>
    <row r="140" spans="2:139" ht="16.5" customHeight="1">
      <c r="B140" s="562" t="s">
        <v>146</v>
      </c>
      <c r="C140" s="562"/>
      <c r="D140" s="563" t="str">
        <f t="shared" ref="D140:D143" si="26">IF(D30="","",D30)</f>
        <v>求人折り込みチラシ配布</v>
      </c>
      <c r="E140" s="563"/>
      <c r="F140" s="563"/>
      <c r="G140" s="563"/>
      <c r="H140" s="563"/>
      <c r="I140" s="563"/>
      <c r="J140" s="563"/>
      <c r="K140" s="563"/>
      <c r="L140" s="563"/>
      <c r="M140" s="564"/>
      <c r="N140" s="565" t="s">
        <v>277</v>
      </c>
      <c r="O140" s="566"/>
      <c r="P140" s="566"/>
      <c r="Q140" s="566"/>
      <c r="R140" s="566"/>
      <c r="S140" s="566"/>
      <c r="T140" s="566"/>
      <c r="U140" s="567"/>
      <c r="V140" s="565" t="s">
        <v>148</v>
      </c>
      <c r="W140" s="566"/>
      <c r="X140" s="566"/>
      <c r="Y140" s="566"/>
      <c r="Z140" s="566"/>
      <c r="AA140" s="566"/>
      <c r="AB140" s="566"/>
      <c r="AC140" s="567"/>
      <c r="AD140" s="568">
        <v>45901</v>
      </c>
      <c r="AE140" s="568"/>
      <c r="AF140" s="568"/>
      <c r="AG140" s="568"/>
      <c r="AH140" s="568"/>
      <c r="AI140" s="568"/>
      <c r="AJ140" s="568"/>
      <c r="AK140" s="568"/>
      <c r="AL140" s="568"/>
      <c r="AM140" s="568"/>
      <c r="AN140" s="568"/>
      <c r="AO140" s="568"/>
      <c r="AP140" s="568"/>
      <c r="AQ140" s="560" t="s">
        <v>278</v>
      </c>
      <c r="AR140" s="558"/>
      <c r="AS140" s="558"/>
      <c r="AT140" s="561"/>
      <c r="AU140" s="558" t="s">
        <v>279</v>
      </c>
      <c r="AV140" s="558"/>
      <c r="AW140" s="558"/>
      <c r="AX140" s="559"/>
      <c r="AY140" s="560" t="s">
        <v>280</v>
      </c>
      <c r="AZ140" s="558"/>
      <c r="BA140" s="558"/>
      <c r="BB140" s="561"/>
      <c r="BC140" s="558" t="s">
        <v>281</v>
      </c>
      <c r="BD140" s="558"/>
      <c r="BE140" s="558"/>
      <c r="BF140" s="559"/>
      <c r="BG140" s="130"/>
      <c r="BH140" s="131"/>
      <c r="BI140" s="131"/>
      <c r="BJ140" s="131"/>
      <c r="BK140" s="85"/>
      <c r="BL140" s="85"/>
      <c r="BM140" s="85"/>
      <c r="BN140" s="134"/>
      <c r="BO140" s="134"/>
      <c r="BP140" s="134"/>
      <c r="BQ140" s="134"/>
      <c r="BR140" s="134"/>
      <c r="BS140" s="134"/>
      <c r="BT140" s="134"/>
      <c r="BU140" s="134"/>
      <c r="BV140" s="134"/>
      <c r="BW140" s="134"/>
      <c r="BX140" s="134"/>
      <c r="BY140" s="134"/>
      <c r="BZ140" s="134"/>
      <c r="CA140" s="134"/>
      <c r="CB140" s="134"/>
      <c r="CC140" s="134"/>
      <c r="CD140" s="134"/>
      <c r="CE140" s="134"/>
    </row>
    <row r="141" spans="2:139" ht="16.5" customHeight="1">
      <c r="B141" s="562" t="s">
        <v>152</v>
      </c>
      <c r="C141" s="562"/>
      <c r="D141" s="563" t="str">
        <f t="shared" si="26"/>
        <v>求人誌掲載</v>
      </c>
      <c r="E141" s="563"/>
      <c r="F141" s="563"/>
      <c r="G141" s="563"/>
      <c r="H141" s="563"/>
      <c r="I141" s="563"/>
      <c r="J141" s="563"/>
      <c r="K141" s="563"/>
      <c r="L141" s="563"/>
      <c r="M141" s="564"/>
      <c r="N141" s="565" t="s">
        <v>277</v>
      </c>
      <c r="O141" s="566"/>
      <c r="P141" s="566"/>
      <c r="Q141" s="566"/>
      <c r="R141" s="566"/>
      <c r="S141" s="566"/>
      <c r="T141" s="566"/>
      <c r="U141" s="567"/>
      <c r="V141" s="565" t="s">
        <v>154</v>
      </c>
      <c r="W141" s="566"/>
      <c r="X141" s="566"/>
      <c r="Y141" s="566"/>
      <c r="Z141" s="566"/>
      <c r="AA141" s="566"/>
      <c r="AB141" s="566"/>
      <c r="AC141" s="567"/>
      <c r="AD141" s="568">
        <v>45915</v>
      </c>
      <c r="AE141" s="568"/>
      <c r="AF141" s="568"/>
      <c r="AG141" s="568"/>
      <c r="AH141" s="568"/>
      <c r="AI141" s="568"/>
      <c r="AJ141" s="568"/>
      <c r="AK141" s="568"/>
      <c r="AL141" s="568"/>
      <c r="AM141" s="568"/>
      <c r="AN141" s="568"/>
      <c r="AO141" s="568"/>
      <c r="AP141" s="568"/>
      <c r="AQ141" s="560" t="s">
        <v>278</v>
      </c>
      <c r="AR141" s="558"/>
      <c r="AS141" s="558"/>
      <c r="AT141" s="561"/>
      <c r="AU141" s="558" t="s">
        <v>279</v>
      </c>
      <c r="AV141" s="558"/>
      <c r="AW141" s="558"/>
      <c r="AX141" s="559"/>
      <c r="AY141" s="560" t="s">
        <v>280</v>
      </c>
      <c r="AZ141" s="558"/>
      <c r="BA141" s="558"/>
      <c r="BB141" s="561"/>
      <c r="BC141" s="558" t="s">
        <v>282</v>
      </c>
      <c r="BD141" s="558"/>
      <c r="BE141" s="558"/>
      <c r="BF141" s="559"/>
      <c r="BG141" s="130"/>
      <c r="BH141" s="131"/>
      <c r="BI141" s="131"/>
      <c r="BJ141" s="131"/>
      <c r="BK141" s="85"/>
      <c r="BL141" s="85"/>
      <c r="BM141" s="85"/>
      <c r="BN141" s="134"/>
      <c r="BO141" s="134"/>
      <c r="BP141" s="134"/>
      <c r="BQ141" s="134"/>
      <c r="BR141" s="134"/>
      <c r="BS141" s="134"/>
      <c r="BT141" s="134"/>
      <c r="BU141" s="134"/>
      <c r="BV141" s="134"/>
      <c r="BW141" s="134"/>
      <c r="BX141" s="134"/>
      <c r="BY141" s="134"/>
      <c r="BZ141" s="134"/>
      <c r="CA141" s="134"/>
      <c r="CB141" s="134"/>
      <c r="CC141" s="134"/>
      <c r="CD141" s="134"/>
      <c r="CE141" s="134"/>
    </row>
    <row r="142" spans="2:139" ht="16.5" customHeight="1">
      <c r="B142" s="562" t="s">
        <v>156</v>
      </c>
      <c r="C142" s="562"/>
      <c r="D142" s="563" t="str">
        <f t="shared" si="26"/>
        <v/>
      </c>
      <c r="E142" s="563"/>
      <c r="F142" s="563"/>
      <c r="G142" s="563"/>
      <c r="H142" s="563"/>
      <c r="I142" s="563"/>
      <c r="J142" s="563"/>
      <c r="K142" s="563"/>
      <c r="L142" s="563"/>
      <c r="M142" s="564"/>
      <c r="N142" s="565"/>
      <c r="O142" s="566"/>
      <c r="P142" s="566"/>
      <c r="Q142" s="566"/>
      <c r="R142" s="566"/>
      <c r="S142" s="566"/>
      <c r="T142" s="566"/>
      <c r="U142" s="567"/>
      <c r="V142" s="565"/>
      <c r="W142" s="566"/>
      <c r="X142" s="566"/>
      <c r="Y142" s="566"/>
      <c r="Z142" s="566"/>
      <c r="AA142" s="566"/>
      <c r="AB142" s="566"/>
      <c r="AC142" s="567"/>
      <c r="AD142" s="568"/>
      <c r="AE142" s="568"/>
      <c r="AF142" s="568"/>
      <c r="AG142" s="568"/>
      <c r="AH142" s="568"/>
      <c r="AI142" s="568"/>
      <c r="AJ142" s="568"/>
      <c r="AK142" s="568"/>
      <c r="AL142" s="568"/>
      <c r="AM142" s="568"/>
      <c r="AN142" s="568"/>
      <c r="AO142" s="568"/>
      <c r="AP142" s="568"/>
      <c r="AQ142" s="560"/>
      <c r="AR142" s="558"/>
      <c r="AS142" s="558"/>
      <c r="AT142" s="561"/>
      <c r="AU142" s="558"/>
      <c r="AV142" s="558"/>
      <c r="AW142" s="558"/>
      <c r="AX142" s="559"/>
      <c r="AY142" s="560"/>
      <c r="AZ142" s="558"/>
      <c r="BA142" s="558"/>
      <c r="BB142" s="561"/>
      <c r="BC142" s="558"/>
      <c r="BD142" s="558"/>
      <c r="BE142" s="558"/>
      <c r="BF142" s="559"/>
      <c r="BG142" s="130"/>
      <c r="BH142" s="131"/>
      <c r="BI142" s="131"/>
      <c r="BJ142" s="131"/>
      <c r="BK142" s="85"/>
      <c r="BL142" s="85"/>
      <c r="BM142" s="85"/>
      <c r="BN142" s="134"/>
      <c r="BO142" s="134"/>
      <c r="BP142" s="134"/>
      <c r="BQ142" s="134"/>
      <c r="BR142" s="134"/>
      <c r="BS142" s="134"/>
      <c r="BT142" s="134"/>
      <c r="BU142" s="134"/>
      <c r="BV142" s="134"/>
      <c r="BW142" s="134"/>
      <c r="BX142" s="134"/>
      <c r="BY142" s="134"/>
      <c r="BZ142" s="134"/>
      <c r="CA142" s="134"/>
      <c r="CB142" s="134"/>
      <c r="CC142" s="134"/>
      <c r="CD142" s="134"/>
      <c r="CE142" s="134"/>
    </row>
    <row r="143" spans="2:139" ht="16.5" customHeight="1">
      <c r="B143" s="562" t="s">
        <v>157</v>
      </c>
      <c r="C143" s="562"/>
      <c r="D143" s="563" t="str">
        <f t="shared" si="26"/>
        <v/>
      </c>
      <c r="E143" s="563"/>
      <c r="F143" s="563"/>
      <c r="G143" s="563"/>
      <c r="H143" s="563"/>
      <c r="I143" s="563"/>
      <c r="J143" s="563"/>
      <c r="K143" s="563"/>
      <c r="L143" s="563"/>
      <c r="M143" s="564"/>
      <c r="N143" s="565"/>
      <c r="O143" s="566"/>
      <c r="P143" s="566"/>
      <c r="Q143" s="566"/>
      <c r="R143" s="566"/>
      <c r="S143" s="566"/>
      <c r="T143" s="566"/>
      <c r="U143" s="567"/>
      <c r="V143" s="565"/>
      <c r="W143" s="566"/>
      <c r="X143" s="566"/>
      <c r="Y143" s="566"/>
      <c r="Z143" s="566"/>
      <c r="AA143" s="566"/>
      <c r="AB143" s="566"/>
      <c r="AC143" s="567"/>
      <c r="AD143" s="568"/>
      <c r="AE143" s="568"/>
      <c r="AF143" s="568"/>
      <c r="AG143" s="568"/>
      <c r="AH143" s="568"/>
      <c r="AI143" s="568"/>
      <c r="AJ143" s="568"/>
      <c r="AK143" s="568"/>
      <c r="AL143" s="568"/>
      <c r="AM143" s="568"/>
      <c r="AN143" s="568"/>
      <c r="AO143" s="568"/>
      <c r="AP143" s="568"/>
      <c r="AQ143" s="560"/>
      <c r="AR143" s="558"/>
      <c r="AS143" s="558"/>
      <c r="AT143" s="561"/>
      <c r="AU143" s="558"/>
      <c r="AV143" s="558"/>
      <c r="AW143" s="558"/>
      <c r="AX143" s="559"/>
      <c r="AY143" s="560"/>
      <c r="AZ143" s="558"/>
      <c r="BA143" s="558"/>
      <c r="BB143" s="561"/>
      <c r="BC143" s="558"/>
      <c r="BD143" s="558"/>
      <c r="BE143" s="558"/>
      <c r="BF143" s="559"/>
      <c r="BG143" s="130"/>
      <c r="BH143" s="131"/>
      <c r="BI143" s="131"/>
      <c r="BJ143" s="131"/>
      <c r="BK143" s="85"/>
      <c r="BL143" s="85"/>
      <c r="BM143" s="85"/>
      <c r="BN143" s="134"/>
      <c r="BO143" s="134"/>
      <c r="BP143" s="134"/>
      <c r="BQ143" s="134"/>
      <c r="BR143" s="134"/>
      <c r="BS143" s="134"/>
      <c r="BT143" s="134"/>
      <c r="BU143" s="134"/>
      <c r="BV143" s="134"/>
      <c r="BW143" s="134"/>
      <c r="BX143" s="134"/>
      <c r="BY143" s="134"/>
      <c r="BZ143" s="134"/>
      <c r="CA143" s="134"/>
      <c r="CB143" s="134"/>
      <c r="CC143" s="134"/>
      <c r="CD143" s="134"/>
      <c r="CE143" s="134"/>
    </row>
    <row r="144" spans="2:139" ht="16.5" customHeight="1">
      <c r="BM144" s="134"/>
      <c r="BN144" s="134"/>
      <c r="BO144" s="134"/>
      <c r="BP144" s="134"/>
      <c r="BQ144" s="134"/>
      <c r="BR144" s="134"/>
      <c r="BS144" s="134"/>
      <c r="BT144" s="134"/>
      <c r="BU144" s="134"/>
      <c r="BV144" s="134"/>
      <c r="BW144" s="134"/>
      <c r="BX144" s="134"/>
      <c r="BY144" s="134"/>
      <c r="BZ144" s="134"/>
      <c r="CA144" s="134"/>
      <c r="CB144" s="134"/>
      <c r="CC144" s="134"/>
      <c r="CD144" s="134"/>
      <c r="CE144" s="134"/>
    </row>
    <row r="145" spans="2:83" s="86" customFormat="1" ht="16.5" customHeight="1">
      <c r="B145" s="449" t="s">
        <v>283</v>
      </c>
      <c r="C145" s="449"/>
      <c r="D145" s="449"/>
      <c r="E145" s="449"/>
      <c r="F145" s="449"/>
      <c r="G145" s="449"/>
      <c r="H145" s="449"/>
      <c r="I145" s="449"/>
      <c r="J145" s="449"/>
      <c r="K145" s="449"/>
      <c r="L145" s="449"/>
      <c r="M145" s="545"/>
      <c r="N145" s="546" t="s">
        <v>270</v>
      </c>
      <c r="O145" s="547"/>
      <c r="P145" s="547"/>
      <c r="Q145" s="547"/>
      <c r="R145" s="547"/>
      <c r="S145" s="547"/>
      <c r="T145" s="547"/>
      <c r="U145" s="548"/>
      <c r="V145" s="549" t="s">
        <v>271</v>
      </c>
      <c r="W145" s="550"/>
      <c r="X145" s="550"/>
      <c r="Y145" s="550"/>
      <c r="Z145" s="550"/>
      <c r="AA145" s="550"/>
      <c r="AB145" s="550"/>
      <c r="AC145" s="551"/>
      <c r="AD145" s="552" t="s">
        <v>272</v>
      </c>
      <c r="AE145" s="552"/>
      <c r="AF145" s="552"/>
      <c r="AG145" s="552"/>
      <c r="AH145" s="552"/>
      <c r="AI145" s="552"/>
      <c r="AJ145" s="552"/>
      <c r="AK145" s="552"/>
      <c r="AL145" s="552"/>
      <c r="AM145" s="552"/>
      <c r="AN145" s="552"/>
      <c r="AO145" s="552"/>
      <c r="AP145" s="552"/>
      <c r="AQ145" s="553" t="s">
        <v>273</v>
      </c>
      <c r="AR145" s="554"/>
      <c r="AS145" s="554"/>
      <c r="AT145" s="555"/>
      <c r="AU145" s="554" t="s">
        <v>274</v>
      </c>
      <c r="AV145" s="554"/>
      <c r="AW145" s="554"/>
      <c r="AX145" s="556"/>
      <c r="AY145" s="553" t="s">
        <v>275</v>
      </c>
      <c r="AZ145" s="554"/>
      <c r="BA145" s="554"/>
      <c r="BB145" s="555"/>
      <c r="BC145" s="554" t="s">
        <v>276</v>
      </c>
      <c r="BD145" s="554"/>
      <c r="BE145" s="554"/>
      <c r="BF145" s="556"/>
      <c r="BG145" s="129"/>
      <c r="BH145" s="83"/>
      <c r="BI145" s="83"/>
      <c r="BJ145" s="83"/>
      <c r="BK145" s="9"/>
      <c r="BL145" s="9"/>
      <c r="BM145" s="9"/>
      <c r="BN145" s="134"/>
      <c r="BO145" s="134"/>
      <c r="BP145" s="134"/>
      <c r="BQ145" s="134"/>
      <c r="BR145" s="134"/>
      <c r="BS145" s="134"/>
      <c r="BT145" s="134"/>
      <c r="BU145" s="134"/>
      <c r="BV145" s="134"/>
      <c r="BW145" s="134"/>
      <c r="BX145" s="134"/>
      <c r="BY145" s="134"/>
      <c r="BZ145" s="134"/>
      <c r="CA145" s="134"/>
      <c r="CB145" s="134"/>
      <c r="CC145" s="134"/>
      <c r="CD145" s="134"/>
      <c r="CE145" s="134"/>
    </row>
    <row r="146" spans="2:83" ht="18.75" customHeight="1">
      <c r="B146" s="562" t="s">
        <v>140</v>
      </c>
      <c r="C146" s="562"/>
      <c r="D146" s="563" t="str">
        <f>IF(D38="","",D38)</f>
        <v>パンフレットの作製</v>
      </c>
      <c r="E146" s="563"/>
      <c r="F146" s="563"/>
      <c r="G146" s="563"/>
      <c r="H146" s="563"/>
      <c r="I146" s="563"/>
      <c r="J146" s="563"/>
      <c r="K146" s="563"/>
      <c r="L146" s="563"/>
      <c r="M146" s="564"/>
      <c r="N146" s="565" t="s">
        <v>277</v>
      </c>
      <c r="O146" s="566"/>
      <c r="P146" s="566"/>
      <c r="Q146" s="566"/>
      <c r="R146" s="566"/>
      <c r="S146" s="566"/>
      <c r="T146" s="566"/>
      <c r="U146" s="567"/>
      <c r="V146" s="565" t="s">
        <v>284</v>
      </c>
      <c r="W146" s="566"/>
      <c r="X146" s="566"/>
      <c r="Y146" s="566"/>
      <c r="Z146" s="566"/>
      <c r="AA146" s="566"/>
      <c r="AB146" s="566"/>
      <c r="AC146" s="567"/>
      <c r="AD146" s="568">
        <v>45901</v>
      </c>
      <c r="AE146" s="568"/>
      <c r="AF146" s="568"/>
      <c r="AG146" s="568"/>
      <c r="AH146" s="568"/>
      <c r="AI146" s="568"/>
      <c r="AJ146" s="568"/>
      <c r="AK146" s="568"/>
      <c r="AL146" s="568"/>
      <c r="AM146" s="568"/>
      <c r="AN146" s="568"/>
      <c r="AO146" s="568"/>
      <c r="AP146" s="568"/>
      <c r="AQ146" s="560" t="s">
        <v>278</v>
      </c>
      <c r="AR146" s="558"/>
      <c r="AS146" s="558"/>
      <c r="AT146" s="561"/>
      <c r="AU146" s="558" t="s">
        <v>285</v>
      </c>
      <c r="AV146" s="558"/>
      <c r="AW146" s="558"/>
      <c r="AX146" s="559"/>
      <c r="AY146" s="560" t="s">
        <v>280</v>
      </c>
      <c r="AZ146" s="558"/>
      <c r="BA146" s="558"/>
      <c r="BB146" s="561"/>
      <c r="BC146" s="558" t="s">
        <v>281</v>
      </c>
      <c r="BD146" s="558"/>
      <c r="BE146" s="558"/>
      <c r="BF146" s="559"/>
      <c r="BG146" s="130"/>
      <c r="BH146" s="131"/>
      <c r="BI146" s="131"/>
      <c r="BJ146" s="131"/>
      <c r="BK146" s="131"/>
      <c r="BL146" s="131"/>
      <c r="BM146" s="131"/>
      <c r="BN146" s="134"/>
      <c r="BO146" s="134"/>
      <c r="BP146" s="134"/>
      <c r="BQ146" s="134"/>
      <c r="BR146" s="134"/>
      <c r="BS146" s="134"/>
      <c r="BT146" s="134"/>
      <c r="BU146" s="134"/>
      <c r="BV146" s="134"/>
      <c r="BW146" s="134"/>
      <c r="BX146" s="134"/>
      <c r="BY146" s="134"/>
      <c r="BZ146" s="134"/>
      <c r="CA146" s="134"/>
      <c r="CB146" s="134"/>
      <c r="CC146" s="134"/>
      <c r="CD146" s="134"/>
      <c r="CE146" s="134"/>
    </row>
    <row r="147" spans="2:83" ht="16.5" customHeight="1">
      <c r="B147" s="562" t="s">
        <v>146</v>
      </c>
      <c r="C147" s="562"/>
      <c r="D147" s="563" t="str">
        <f t="shared" ref="D147:D150" si="27">IF(D39="","",D39)</f>
        <v>チラシの作製</v>
      </c>
      <c r="E147" s="563"/>
      <c r="F147" s="563"/>
      <c r="G147" s="563"/>
      <c r="H147" s="563"/>
      <c r="I147" s="563"/>
      <c r="J147" s="563"/>
      <c r="K147" s="563"/>
      <c r="L147" s="563"/>
      <c r="M147" s="564"/>
      <c r="N147" s="565" t="s">
        <v>277</v>
      </c>
      <c r="O147" s="566"/>
      <c r="P147" s="566"/>
      <c r="Q147" s="566"/>
      <c r="R147" s="566"/>
      <c r="S147" s="566"/>
      <c r="T147" s="566"/>
      <c r="U147" s="567"/>
      <c r="V147" s="565" t="s">
        <v>148</v>
      </c>
      <c r="W147" s="566"/>
      <c r="X147" s="566"/>
      <c r="Y147" s="566"/>
      <c r="Z147" s="566"/>
      <c r="AA147" s="566"/>
      <c r="AB147" s="566"/>
      <c r="AC147" s="567"/>
      <c r="AD147" s="568">
        <v>45915</v>
      </c>
      <c r="AE147" s="568"/>
      <c r="AF147" s="568"/>
      <c r="AG147" s="568"/>
      <c r="AH147" s="568"/>
      <c r="AI147" s="568"/>
      <c r="AJ147" s="568"/>
      <c r="AK147" s="568"/>
      <c r="AL147" s="568"/>
      <c r="AM147" s="568"/>
      <c r="AN147" s="568"/>
      <c r="AO147" s="568"/>
      <c r="AP147" s="568"/>
      <c r="AQ147" s="560" t="s">
        <v>278</v>
      </c>
      <c r="AR147" s="558"/>
      <c r="AS147" s="558"/>
      <c r="AT147" s="561"/>
      <c r="AU147" s="558" t="s">
        <v>279</v>
      </c>
      <c r="AV147" s="558"/>
      <c r="AW147" s="558"/>
      <c r="AX147" s="559"/>
      <c r="AY147" s="560" t="s">
        <v>280</v>
      </c>
      <c r="AZ147" s="558"/>
      <c r="BA147" s="558"/>
      <c r="BB147" s="561"/>
      <c r="BC147" s="558" t="s">
        <v>281</v>
      </c>
      <c r="BD147" s="558"/>
      <c r="BE147" s="558"/>
      <c r="BF147" s="559"/>
      <c r="BG147" s="130"/>
      <c r="BH147" s="131"/>
      <c r="BI147" s="131"/>
      <c r="BJ147" s="131"/>
      <c r="BK147" s="85"/>
      <c r="BL147" s="85"/>
      <c r="BM147" s="85"/>
      <c r="BN147" s="134"/>
      <c r="BO147" s="134"/>
      <c r="BP147" s="134"/>
      <c r="BQ147" s="134"/>
      <c r="BR147" s="134"/>
      <c r="BS147" s="134"/>
      <c r="BT147" s="134"/>
      <c r="BU147" s="134"/>
      <c r="BV147" s="134"/>
      <c r="BW147" s="134"/>
      <c r="BX147" s="134"/>
      <c r="BY147" s="134"/>
      <c r="BZ147" s="134"/>
      <c r="CA147" s="134"/>
      <c r="CB147" s="134"/>
      <c r="CC147" s="134"/>
      <c r="CD147" s="134"/>
      <c r="CE147" s="134"/>
    </row>
    <row r="148" spans="2:83" ht="16.5" customHeight="1">
      <c r="B148" s="562" t="s">
        <v>152</v>
      </c>
      <c r="C148" s="562"/>
      <c r="D148" s="563" t="str">
        <f t="shared" si="27"/>
        <v/>
      </c>
      <c r="E148" s="563"/>
      <c r="F148" s="563"/>
      <c r="G148" s="563"/>
      <c r="H148" s="563"/>
      <c r="I148" s="563"/>
      <c r="J148" s="563"/>
      <c r="K148" s="563"/>
      <c r="L148" s="563"/>
      <c r="M148" s="564"/>
      <c r="N148" s="565"/>
      <c r="O148" s="566"/>
      <c r="P148" s="566"/>
      <c r="Q148" s="566"/>
      <c r="R148" s="566"/>
      <c r="S148" s="566"/>
      <c r="T148" s="566"/>
      <c r="U148" s="567"/>
      <c r="V148" s="565"/>
      <c r="W148" s="566"/>
      <c r="X148" s="566"/>
      <c r="Y148" s="566"/>
      <c r="Z148" s="566"/>
      <c r="AA148" s="566"/>
      <c r="AB148" s="566"/>
      <c r="AC148" s="567"/>
      <c r="AD148" s="568"/>
      <c r="AE148" s="568"/>
      <c r="AF148" s="568"/>
      <c r="AG148" s="568"/>
      <c r="AH148" s="568"/>
      <c r="AI148" s="568"/>
      <c r="AJ148" s="568"/>
      <c r="AK148" s="568"/>
      <c r="AL148" s="568"/>
      <c r="AM148" s="568"/>
      <c r="AN148" s="568"/>
      <c r="AO148" s="568"/>
      <c r="AP148" s="568"/>
      <c r="AQ148" s="560"/>
      <c r="AR148" s="558"/>
      <c r="AS148" s="558"/>
      <c r="AT148" s="561"/>
      <c r="AU148" s="558"/>
      <c r="AV148" s="558"/>
      <c r="AW148" s="558"/>
      <c r="AX148" s="559"/>
      <c r="AY148" s="560"/>
      <c r="AZ148" s="558"/>
      <c r="BA148" s="558"/>
      <c r="BB148" s="561"/>
      <c r="BC148" s="558"/>
      <c r="BD148" s="558"/>
      <c r="BE148" s="558"/>
      <c r="BF148" s="559"/>
      <c r="BG148" s="130"/>
      <c r="BH148" s="131"/>
      <c r="BI148" s="131"/>
      <c r="BJ148" s="131"/>
      <c r="BK148" s="85"/>
      <c r="BL148" s="85"/>
      <c r="BM148" s="85"/>
      <c r="BN148" s="134"/>
      <c r="BO148" s="134"/>
      <c r="BP148" s="134"/>
      <c r="BQ148" s="134"/>
      <c r="BR148" s="134"/>
      <c r="BS148" s="134"/>
      <c r="BT148" s="134"/>
      <c r="BU148" s="134"/>
      <c r="BV148" s="134"/>
      <c r="BW148" s="134"/>
      <c r="BX148" s="134"/>
      <c r="BY148" s="134"/>
      <c r="BZ148" s="134"/>
      <c r="CA148" s="134"/>
      <c r="CB148" s="134"/>
      <c r="CC148" s="134"/>
      <c r="CD148" s="134"/>
      <c r="CE148" s="134"/>
    </row>
    <row r="149" spans="2:83" ht="16.5" customHeight="1">
      <c r="B149" s="562" t="s">
        <v>156</v>
      </c>
      <c r="C149" s="562"/>
      <c r="D149" s="563" t="str">
        <f t="shared" si="27"/>
        <v/>
      </c>
      <c r="E149" s="563"/>
      <c r="F149" s="563"/>
      <c r="G149" s="563"/>
      <c r="H149" s="563"/>
      <c r="I149" s="563"/>
      <c r="J149" s="563"/>
      <c r="K149" s="563"/>
      <c r="L149" s="563"/>
      <c r="M149" s="564"/>
      <c r="N149" s="565"/>
      <c r="O149" s="566"/>
      <c r="P149" s="566"/>
      <c r="Q149" s="566"/>
      <c r="R149" s="566"/>
      <c r="S149" s="566"/>
      <c r="T149" s="566"/>
      <c r="U149" s="567"/>
      <c r="V149" s="565"/>
      <c r="W149" s="566"/>
      <c r="X149" s="566"/>
      <c r="Y149" s="566"/>
      <c r="Z149" s="566"/>
      <c r="AA149" s="566"/>
      <c r="AB149" s="566"/>
      <c r="AC149" s="567"/>
      <c r="AD149" s="568"/>
      <c r="AE149" s="568"/>
      <c r="AF149" s="568"/>
      <c r="AG149" s="568"/>
      <c r="AH149" s="568"/>
      <c r="AI149" s="568"/>
      <c r="AJ149" s="568"/>
      <c r="AK149" s="568"/>
      <c r="AL149" s="568"/>
      <c r="AM149" s="568"/>
      <c r="AN149" s="568"/>
      <c r="AO149" s="568"/>
      <c r="AP149" s="568"/>
      <c r="AQ149" s="560"/>
      <c r="AR149" s="558"/>
      <c r="AS149" s="558"/>
      <c r="AT149" s="561"/>
      <c r="AU149" s="558"/>
      <c r="AV149" s="558"/>
      <c r="AW149" s="558"/>
      <c r="AX149" s="559"/>
      <c r="AY149" s="560"/>
      <c r="AZ149" s="558"/>
      <c r="BA149" s="558"/>
      <c r="BB149" s="561"/>
      <c r="BC149" s="558"/>
      <c r="BD149" s="558"/>
      <c r="BE149" s="558"/>
      <c r="BF149" s="559"/>
      <c r="BG149" s="130"/>
      <c r="BH149" s="131"/>
      <c r="BI149" s="131"/>
      <c r="BJ149" s="131"/>
      <c r="BK149" s="85"/>
      <c r="BL149" s="85"/>
      <c r="BM149" s="85"/>
      <c r="BN149" s="134"/>
      <c r="BO149" s="134"/>
      <c r="BP149" s="134"/>
      <c r="BQ149" s="134"/>
      <c r="BR149" s="134"/>
      <c r="BS149" s="134"/>
      <c r="BT149" s="134"/>
      <c r="BU149" s="134"/>
      <c r="BV149" s="134"/>
      <c r="BW149" s="134"/>
      <c r="BX149" s="134"/>
      <c r="BY149" s="134"/>
      <c r="BZ149" s="134"/>
      <c r="CA149" s="134"/>
      <c r="CB149" s="134"/>
      <c r="CC149" s="134"/>
      <c r="CD149" s="134"/>
      <c r="CE149" s="134"/>
    </row>
    <row r="150" spans="2:83" ht="16.5" customHeight="1">
      <c r="B150" s="562" t="s">
        <v>157</v>
      </c>
      <c r="C150" s="562"/>
      <c r="D150" s="563" t="str">
        <f t="shared" si="27"/>
        <v/>
      </c>
      <c r="E150" s="563"/>
      <c r="F150" s="563"/>
      <c r="G150" s="563"/>
      <c r="H150" s="563"/>
      <c r="I150" s="563"/>
      <c r="J150" s="563"/>
      <c r="K150" s="563"/>
      <c r="L150" s="563"/>
      <c r="M150" s="564"/>
      <c r="N150" s="565"/>
      <c r="O150" s="566"/>
      <c r="P150" s="566"/>
      <c r="Q150" s="566"/>
      <c r="R150" s="566"/>
      <c r="S150" s="566"/>
      <c r="T150" s="566"/>
      <c r="U150" s="567"/>
      <c r="V150" s="565"/>
      <c r="W150" s="566"/>
      <c r="X150" s="566"/>
      <c r="Y150" s="566"/>
      <c r="Z150" s="566"/>
      <c r="AA150" s="566"/>
      <c r="AB150" s="566"/>
      <c r="AC150" s="567"/>
      <c r="AD150" s="568"/>
      <c r="AE150" s="568"/>
      <c r="AF150" s="568"/>
      <c r="AG150" s="568"/>
      <c r="AH150" s="568"/>
      <c r="AI150" s="568"/>
      <c r="AJ150" s="568"/>
      <c r="AK150" s="568"/>
      <c r="AL150" s="568"/>
      <c r="AM150" s="568"/>
      <c r="AN150" s="568"/>
      <c r="AO150" s="568"/>
      <c r="AP150" s="568"/>
      <c r="AQ150" s="560"/>
      <c r="AR150" s="558"/>
      <c r="AS150" s="558"/>
      <c r="AT150" s="561"/>
      <c r="AU150" s="558"/>
      <c r="AV150" s="558"/>
      <c r="AW150" s="558"/>
      <c r="AX150" s="559"/>
      <c r="AY150" s="560"/>
      <c r="AZ150" s="558"/>
      <c r="BA150" s="558"/>
      <c r="BB150" s="561"/>
      <c r="BC150" s="558"/>
      <c r="BD150" s="558"/>
      <c r="BE150" s="558"/>
      <c r="BF150" s="559"/>
      <c r="BG150" s="130"/>
      <c r="BH150" s="131"/>
      <c r="BI150" s="131"/>
      <c r="BJ150" s="131"/>
      <c r="BK150" s="85"/>
      <c r="BL150" s="85"/>
      <c r="BM150" s="85"/>
      <c r="BN150" s="134"/>
      <c r="BO150" s="134"/>
      <c r="BP150" s="134"/>
      <c r="BQ150" s="134"/>
      <c r="BR150" s="134"/>
      <c r="BS150" s="134"/>
      <c r="BT150" s="134"/>
      <c r="BU150" s="134"/>
      <c r="BV150" s="134"/>
      <c r="BW150" s="134"/>
      <c r="BX150" s="134"/>
      <c r="BY150" s="134"/>
      <c r="BZ150" s="134"/>
      <c r="CA150" s="134"/>
      <c r="CB150" s="134"/>
      <c r="CC150" s="134"/>
      <c r="CD150" s="134"/>
      <c r="CE150" s="134"/>
    </row>
    <row r="151" spans="2:83" ht="16.5" customHeight="1">
      <c r="B151" s="135"/>
      <c r="C151" s="135"/>
      <c r="D151" s="85"/>
      <c r="E151" s="85"/>
      <c r="F151" s="85"/>
      <c r="G151" s="85"/>
      <c r="H151" s="85"/>
      <c r="I151" s="85"/>
      <c r="J151" s="85"/>
      <c r="K151" s="85"/>
      <c r="L151" s="85"/>
      <c r="M151" s="85"/>
      <c r="N151" s="136"/>
      <c r="O151" s="136"/>
      <c r="P151" s="136"/>
      <c r="Q151" s="136"/>
      <c r="R151" s="136"/>
      <c r="S151" s="136"/>
      <c r="T151" s="136"/>
      <c r="U151" s="136"/>
      <c r="V151" s="136"/>
      <c r="W151" s="136"/>
      <c r="X151" s="136"/>
      <c r="Y151" s="136"/>
      <c r="Z151" s="136"/>
      <c r="AA151" s="136"/>
      <c r="AB151" s="136"/>
      <c r="AC151" s="136"/>
      <c r="AD151" s="137"/>
      <c r="AE151" s="137"/>
      <c r="AF151" s="137"/>
      <c r="AG151" s="137"/>
      <c r="AH151" s="137"/>
      <c r="AI151" s="137"/>
      <c r="AJ151" s="137"/>
      <c r="AK151" s="137"/>
      <c r="AL151" s="137"/>
      <c r="AM151" s="137"/>
      <c r="AN151" s="137"/>
      <c r="AO151" s="137"/>
      <c r="AP151" s="137"/>
      <c r="AQ151" s="138"/>
      <c r="AR151" s="138"/>
      <c r="AS151" s="138"/>
      <c r="AT151" s="138"/>
      <c r="AU151" s="138"/>
      <c r="AV151" s="138"/>
      <c r="AW151" s="138"/>
      <c r="AX151" s="138"/>
      <c r="AY151" s="138"/>
      <c r="AZ151" s="138"/>
      <c r="BA151" s="138"/>
      <c r="BB151" s="138"/>
      <c r="BC151" s="138"/>
      <c r="BD151" s="138"/>
      <c r="BE151" s="138"/>
      <c r="BF151" s="138"/>
      <c r="BG151" s="131"/>
      <c r="BH151" s="131"/>
      <c r="BI151" s="131"/>
      <c r="BJ151" s="131"/>
      <c r="BK151" s="85"/>
      <c r="BL151" s="85"/>
      <c r="BM151" s="85"/>
      <c r="BN151" s="134"/>
      <c r="BO151" s="134"/>
      <c r="BP151" s="134"/>
      <c r="BQ151" s="134"/>
      <c r="BR151" s="134"/>
      <c r="BS151" s="134"/>
      <c r="BT151" s="134"/>
      <c r="BU151" s="134"/>
      <c r="BV151" s="134"/>
      <c r="BW151" s="134"/>
      <c r="BX151" s="134"/>
      <c r="BY151" s="134"/>
      <c r="BZ151" s="134"/>
      <c r="CA151" s="134"/>
      <c r="CB151" s="134"/>
      <c r="CC151" s="134"/>
      <c r="CD151" s="134"/>
      <c r="CE151" s="134"/>
    </row>
    <row r="152" spans="2:83" s="86" customFormat="1" ht="16.5" customHeight="1">
      <c r="B152" s="449" t="s">
        <v>286</v>
      </c>
      <c r="C152" s="449"/>
      <c r="D152" s="449"/>
      <c r="E152" s="449"/>
      <c r="F152" s="449"/>
      <c r="G152" s="449"/>
      <c r="H152" s="449"/>
      <c r="I152" s="449"/>
      <c r="J152" s="449"/>
      <c r="K152" s="449"/>
      <c r="L152" s="449"/>
      <c r="M152" s="545"/>
      <c r="N152" s="546" t="s">
        <v>270</v>
      </c>
      <c r="O152" s="547"/>
      <c r="P152" s="547"/>
      <c r="Q152" s="547"/>
      <c r="R152" s="547"/>
      <c r="S152" s="547"/>
      <c r="T152" s="547"/>
      <c r="U152" s="548"/>
      <c r="V152" s="549" t="s">
        <v>271</v>
      </c>
      <c r="W152" s="550"/>
      <c r="X152" s="550"/>
      <c r="Y152" s="550"/>
      <c r="Z152" s="550"/>
      <c r="AA152" s="550"/>
      <c r="AB152" s="550"/>
      <c r="AC152" s="551"/>
      <c r="AD152" s="552" t="s">
        <v>272</v>
      </c>
      <c r="AE152" s="552"/>
      <c r="AF152" s="552"/>
      <c r="AG152" s="552"/>
      <c r="AH152" s="552"/>
      <c r="AI152" s="552"/>
      <c r="AJ152" s="552"/>
      <c r="AK152" s="552"/>
      <c r="AL152" s="552"/>
      <c r="AM152" s="552"/>
      <c r="AN152" s="552"/>
      <c r="AO152" s="552"/>
      <c r="AP152" s="552"/>
      <c r="AQ152" s="553" t="s">
        <v>273</v>
      </c>
      <c r="AR152" s="554"/>
      <c r="AS152" s="554"/>
      <c r="AT152" s="555"/>
      <c r="AU152" s="554" t="s">
        <v>274</v>
      </c>
      <c r="AV152" s="554"/>
      <c r="AW152" s="554"/>
      <c r="AX152" s="556"/>
      <c r="AY152" s="553" t="s">
        <v>275</v>
      </c>
      <c r="AZ152" s="554"/>
      <c r="BA152" s="554"/>
      <c r="BB152" s="555"/>
      <c r="BC152" s="554" t="s">
        <v>276</v>
      </c>
      <c r="BD152" s="554"/>
      <c r="BE152" s="554"/>
      <c r="BF152" s="556"/>
      <c r="BG152" s="129"/>
      <c r="BH152" s="83"/>
      <c r="BI152" s="83"/>
      <c r="BJ152" s="83"/>
      <c r="BK152" s="9"/>
      <c r="BL152" s="9"/>
      <c r="BM152" s="9"/>
      <c r="BN152" s="134"/>
      <c r="BO152" s="134"/>
      <c r="BP152" s="134"/>
      <c r="BQ152" s="134"/>
      <c r="BR152" s="134"/>
      <c r="BS152" s="134"/>
      <c r="BT152" s="134"/>
      <c r="BU152" s="134"/>
      <c r="BV152" s="134"/>
      <c r="BW152" s="134"/>
      <c r="BX152" s="134"/>
      <c r="BY152" s="134"/>
      <c r="BZ152" s="134"/>
      <c r="CA152" s="134"/>
      <c r="CB152" s="134"/>
      <c r="CC152" s="134"/>
      <c r="CD152" s="134"/>
      <c r="CE152" s="134"/>
    </row>
    <row r="153" spans="2:83" ht="18.75" customHeight="1">
      <c r="B153" s="562" t="s">
        <v>140</v>
      </c>
      <c r="C153" s="562"/>
      <c r="D153" s="563" t="str">
        <f>IF(D46="","",D46)</f>
        <v>書籍名</v>
      </c>
      <c r="E153" s="563"/>
      <c r="F153" s="563"/>
      <c r="G153" s="563"/>
      <c r="H153" s="563"/>
      <c r="I153" s="563"/>
      <c r="J153" s="563"/>
      <c r="K153" s="563"/>
      <c r="L153" s="563"/>
      <c r="M153" s="564"/>
      <c r="N153" s="565" t="s">
        <v>277</v>
      </c>
      <c r="O153" s="566"/>
      <c r="P153" s="566"/>
      <c r="Q153" s="566"/>
      <c r="R153" s="566"/>
      <c r="S153" s="566"/>
      <c r="T153" s="566"/>
      <c r="U153" s="567"/>
      <c r="V153" s="565" t="s">
        <v>182</v>
      </c>
      <c r="W153" s="566"/>
      <c r="X153" s="566"/>
      <c r="Y153" s="566"/>
      <c r="Z153" s="566"/>
      <c r="AA153" s="566"/>
      <c r="AB153" s="566"/>
      <c r="AC153" s="567"/>
      <c r="AD153" s="568">
        <v>45901</v>
      </c>
      <c r="AE153" s="568"/>
      <c r="AF153" s="568"/>
      <c r="AG153" s="568"/>
      <c r="AH153" s="568"/>
      <c r="AI153" s="568"/>
      <c r="AJ153" s="568"/>
      <c r="AK153" s="568"/>
      <c r="AL153" s="568"/>
      <c r="AM153" s="568"/>
      <c r="AN153" s="568"/>
      <c r="AO153" s="568"/>
      <c r="AP153" s="568"/>
      <c r="AQ153" s="560" t="s">
        <v>278</v>
      </c>
      <c r="AR153" s="558"/>
      <c r="AS153" s="558"/>
      <c r="AT153" s="561"/>
      <c r="AU153" s="558" t="s">
        <v>279</v>
      </c>
      <c r="AV153" s="558"/>
      <c r="AW153" s="558"/>
      <c r="AX153" s="559"/>
      <c r="AY153" s="560" t="s">
        <v>280</v>
      </c>
      <c r="AZ153" s="558"/>
      <c r="BA153" s="558"/>
      <c r="BB153" s="561"/>
      <c r="BC153" s="558" t="s">
        <v>282</v>
      </c>
      <c r="BD153" s="558"/>
      <c r="BE153" s="558"/>
      <c r="BF153" s="559"/>
      <c r="BG153" s="130"/>
      <c r="BH153" s="131"/>
      <c r="BI153" s="131"/>
      <c r="BJ153" s="131"/>
      <c r="BK153" s="131"/>
      <c r="BL153" s="131"/>
      <c r="BM153" s="131"/>
      <c r="BN153" s="134"/>
      <c r="BO153" s="134"/>
      <c r="BP153" s="134"/>
      <c r="BQ153" s="134"/>
      <c r="BR153" s="134"/>
      <c r="BS153" s="134"/>
      <c r="BT153" s="134"/>
      <c r="BU153" s="134"/>
      <c r="BV153" s="134"/>
      <c r="BW153" s="134"/>
      <c r="BX153" s="134"/>
      <c r="BY153" s="134"/>
      <c r="BZ153" s="134"/>
      <c r="CA153" s="134"/>
      <c r="CB153" s="134"/>
      <c r="CC153" s="134"/>
      <c r="CD153" s="134"/>
      <c r="CE153" s="134"/>
    </row>
    <row r="154" spans="2:83" ht="16.5" customHeight="1">
      <c r="B154" s="562" t="s">
        <v>146</v>
      </c>
      <c r="C154" s="562"/>
      <c r="D154" s="563" t="str">
        <f t="shared" ref="D154:D182" si="28">IF(D47="","",D47)</f>
        <v>書籍名</v>
      </c>
      <c r="E154" s="563"/>
      <c r="F154" s="563"/>
      <c r="G154" s="563"/>
      <c r="H154" s="563"/>
      <c r="I154" s="563"/>
      <c r="J154" s="563"/>
      <c r="K154" s="563"/>
      <c r="L154" s="563"/>
      <c r="M154" s="564"/>
      <c r="N154" s="565" t="s">
        <v>287</v>
      </c>
      <c r="O154" s="566"/>
      <c r="P154" s="566"/>
      <c r="Q154" s="566"/>
      <c r="R154" s="566"/>
      <c r="S154" s="566"/>
      <c r="T154" s="566"/>
      <c r="U154" s="567"/>
      <c r="V154" s="565" t="s">
        <v>186</v>
      </c>
      <c r="W154" s="566"/>
      <c r="X154" s="566"/>
      <c r="Y154" s="566"/>
      <c r="Z154" s="566"/>
      <c r="AA154" s="566"/>
      <c r="AB154" s="566"/>
      <c r="AC154" s="567"/>
      <c r="AD154" s="568">
        <v>45901</v>
      </c>
      <c r="AE154" s="568"/>
      <c r="AF154" s="568"/>
      <c r="AG154" s="568"/>
      <c r="AH154" s="568"/>
      <c r="AI154" s="568"/>
      <c r="AJ154" s="568"/>
      <c r="AK154" s="568"/>
      <c r="AL154" s="568"/>
      <c r="AM154" s="568"/>
      <c r="AN154" s="568"/>
      <c r="AO154" s="568"/>
      <c r="AP154" s="568"/>
      <c r="AQ154" s="560" t="s">
        <v>278</v>
      </c>
      <c r="AR154" s="558"/>
      <c r="AS154" s="558"/>
      <c r="AT154" s="561"/>
      <c r="AU154" s="558" t="s">
        <v>279</v>
      </c>
      <c r="AV154" s="558"/>
      <c r="AW154" s="558"/>
      <c r="AX154" s="559"/>
      <c r="AY154" s="560" t="s">
        <v>280</v>
      </c>
      <c r="AZ154" s="558"/>
      <c r="BA154" s="558"/>
      <c r="BB154" s="561"/>
      <c r="BC154" s="558" t="s">
        <v>282</v>
      </c>
      <c r="BD154" s="558"/>
      <c r="BE154" s="558"/>
      <c r="BF154" s="559"/>
      <c r="BG154" s="130"/>
      <c r="BH154" s="131"/>
      <c r="BI154" s="131"/>
      <c r="BJ154" s="131"/>
      <c r="BK154" s="85"/>
      <c r="BL154" s="85"/>
      <c r="BM154" s="85"/>
      <c r="BN154" s="134"/>
      <c r="BO154" s="134"/>
      <c r="BP154" s="134"/>
      <c r="BQ154" s="134"/>
      <c r="BR154" s="134"/>
      <c r="BS154" s="134"/>
      <c r="BT154" s="134"/>
      <c r="BU154" s="134"/>
      <c r="BV154" s="134"/>
      <c r="BW154" s="134"/>
      <c r="BX154" s="134"/>
      <c r="BY154" s="134"/>
      <c r="BZ154" s="134"/>
      <c r="CA154" s="134"/>
      <c r="CB154" s="134"/>
      <c r="CC154" s="134"/>
      <c r="CD154" s="134"/>
      <c r="CE154" s="134"/>
    </row>
    <row r="155" spans="2:83" ht="16.5" customHeight="1">
      <c r="B155" s="562" t="s">
        <v>152</v>
      </c>
      <c r="C155" s="562"/>
      <c r="D155" s="563" t="str">
        <f t="shared" si="28"/>
        <v>書籍名</v>
      </c>
      <c r="E155" s="563"/>
      <c r="F155" s="563"/>
      <c r="G155" s="563"/>
      <c r="H155" s="563"/>
      <c r="I155" s="563"/>
      <c r="J155" s="563"/>
      <c r="K155" s="563"/>
      <c r="L155" s="563"/>
      <c r="M155" s="564"/>
      <c r="N155" s="565" t="s">
        <v>277</v>
      </c>
      <c r="O155" s="566"/>
      <c r="P155" s="566"/>
      <c r="Q155" s="566"/>
      <c r="R155" s="566"/>
      <c r="S155" s="566"/>
      <c r="T155" s="566"/>
      <c r="U155" s="567"/>
      <c r="V155" s="565" t="s">
        <v>188</v>
      </c>
      <c r="W155" s="566"/>
      <c r="X155" s="566"/>
      <c r="Y155" s="566"/>
      <c r="Z155" s="566"/>
      <c r="AA155" s="566"/>
      <c r="AB155" s="566"/>
      <c r="AC155" s="567"/>
      <c r="AD155" s="568">
        <v>45901</v>
      </c>
      <c r="AE155" s="568"/>
      <c r="AF155" s="568"/>
      <c r="AG155" s="568"/>
      <c r="AH155" s="568"/>
      <c r="AI155" s="568"/>
      <c r="AJ155" s="568"/>
      <c r="AK155" s="568"/>
      <c r="AL155" s="568"/>
      <c r="AM155" s="568"/>
      <c r="AN155" s="568"/>
      <c r="AO155" s="568"/>
      <c r="AP155" s="568"/>
      <c r="AQ155" s="560" t="s">
        <v>278</v>
      </c>
      <c r="AR155" s="558"/>
      <c r="AS155" s="558"/>
      <c r="AT155" s="561"/>
      <c r="AU155" s="558" t="s">
        <v>279</v>
      </c>
      <c r="AV155" s="558"/>
      <c r="AW155" s="558"/>
      <c r="AX155" s="559"/>
      <c r="AY155" s="560" t="s">
        <v>280</v>
      </c>
      <c r="AZ155" s="558"/>
      <c r="BA155" s="558"/>
      <c r="BB155" s="561"/>
      <c r="BC155" s="558" t="s">
        <v>282</v>
      </c>
      <c r="BD155" s="558"/>
      <c r="BE155" s="558"/>
      <c r="BF155" s="559"/>
      <c r="BG155" s="130"/>
      <c r="BH155" s="131"/>
      <c r="BI155" s="131"/>
      <c r="BJ155" s="131"/>
      <c r="BK155" s="85"/>
      <c r="BL155" s="85"/>
      <c r="BM155" s="85"/>
      <c r="BN155" s="134"/>
      <c r="BO155" s="134"/>
      <c r="BP155" s="134"/>
      <c r="BQ155" s="134"/>
      <c r="BR155" s="134"/>
      <c r="BS155" s="134"/>
      <c r="BT155" s="134"/>
      <c r="BU155" s="134"/>
      <c r="BV155" s="134"/>
      <c r="BW155" s="134"/>
      <c r="BX155" s="134"/>
      <c r="BY155" s="134"/>
      <c r="BZ155" s="134"/>
      <c r="CA155" s="134"/>
      <c r="CB155" s="134"/>
      <c r="CC155" s="134"/>
      <c r="CD155" s="134"/>
      <c r="CE155" s="134"/>
    </row>
    <row r="156" spans="2:83" ht="16.5" customHeight="1">
      <c r="B156" s="562" t="s">
        <v>156</v>
      </c>
      <c r="C156" s="562"/>
      <c r="D156" s="563" t="str">
        <f t="shared" si="28"/>
        <v/>
      </c>
      <c r="E156" s="563"/>
      <c r="F156" s="563"/>
      <c r="G156" s="563"/>
      <c r="H156" s="563"/>
      <c r="I156" s="563"/>
      <c r="J156" s="563"/>
      <c r="K156" s="563"/>
      <c r="L156" s="563"/>
      <c r="M156" s="564"/>
      <c r="N156" s="565"/>
      <c r="O156" s="566"/>
      <c r="P156" s="566"/>
      <c r="Q156" s="566"/>
      <c r="R156" s="566"/>
      <c r="S156" s="566"/>
      <c r="T156" s="566"/>
      <c r="U156" s="567"/>
      <c r="V156" s="565"/>
      <c r="W156" s="566"/>
      <c r="X156" s="566"/>
      <c r="Y156" s="566"/>
      <c r="Z156" s="566"/>
      <c r="AA156" s="566"/>
      <c r="AB156" s="566"/>
      <c r="AC156" s="567"/>
      <c r="AD156" s="568"/>
      <c r="AE156" s="568"/>
      <c r="AF156" s="568"/>
      <c r="AG156" s="568"/>
      <c r="AH156" s="568"/>
      <c r="AI156" s="568"/>
      <c r="AJ156" s="568"/>
      <c r="AK156" s="568"/>
      <c r="AL156" s="568"/>
      <c r="AM156" s="568"/>
      <c r="AN156" s="568"/>
      <c r="AO156" s="568"/>
      <c r="AP156" s="568"/>
      <c r="AQ156" s="560"/>
      <c r="AR156" s="558"/>
      <c r="AS156" s="558"/>
      <c r="AT156" s="561"/>
      <c r="AU156" s="558"/>
      <c r="AV156" s="558"/>
      <c r="AW156" s="558"/>
      <c r="AX156" s="559"/>
      <c r="AY156" s="560"/>
      <c r="AZ156" s="558"/>
      <c r="BA156" s="558"/>
      <c r="BB156" s="561"/>
      <c r="BC156" s="558"/>
      <c r="BD156" s="558"/>
      <c r="BE156" s="558"/>
      <c r="BF156" s="559"/>
      <c r="BG156" s="130"/>
      <c r="BH156" s="131"/>
      <c r="BI156" s="131"/>
      <c r="BJ156" s="131"/>
      <c r="BK156" s="85"/>
      <c r="BL156" s="85"/>
      <c r="BM156" s="85"/>
      <c r="BN156" s="134"/>
      <c r="BO156" s="134"/>
      <c r="BP156" s="134"/>
      <c r="BQ156" s="134"/>
      <c r="BR156" s="134"/>
      <c r="BS156" s="134"/>
      <c r="BT156" s="134"/>
      <c r="BU156" s="134"/>
      <c r="BV156" s="134"/>
      <c r="BW156" s="134"/>
      <c r="BX156" s="134"/>
      <c r="BY156" s="134"/>
      <c r="BZ156" s="134"/>
      <c r="CA156" s="134"/>
      <c r="CB156" s="134"/>
      <c r="CC156" s="134"/>
      <c r="CD156" s="134"/>
      <c r="CE156" s="134"/>
    </row>
    <row r="157" spans="2:83" ht="16.5" customHeight="1">
      <c r="B157" s="562" t="s">
        <v>157</v>
      </c>
      <c r="C157" s="562"/>
      <c r="D157" s="563" t="str">
        <f t="shared" si="28"/>
        <v/>
      </c>
      <c r="E157" s="563"/>
      <c r="F157" s="563"/>
      <c r="G157" s="563"/>
      <c r="H157" s="563"/>
      <c r="I157" s="563"/>
      <c r="J157" s="563"/>
      <c r="K157" s="563"/>
      <c r="L157" s="563"/>
      <c r="M157" s="564"/>
      <c r="N157" s="565"/>
      <c r="O157" s="566"/>
      <c r="P157" s="566"/>
      <c r="Q157" s="566"/>
      <c r="R157" s="566"/>
      <c r="S157" s="566"/>
      <c r="T157" s="566"/>
      <c r="U157" s="567"/>
      <c r="V157" s="565"/>
      <c r="W157" s="566"/>
      <c r="X157" s="566"/>
      <c r="Y157" s="566"/>
      <c r="Z157" s="566"/>
      <c r="AA157" s="566"/>
      <c r="AB157" s="566"/>
      <c r="AC157" s="567"/>
      <c r="AD157" s="568"/>
      <c r="AE157" s="568"/>
      <c r="AF157" s="568"/>
      <c r="AG157" s="568"/>
      <c r="AH157" s="568"/>
      <c r="AI157" s="568"/>
      <c r="AJ157" s="568"/>
      <c r="AK157" s="568"/>
      <c r="AL157" s="568"/>
      <c r="AM157" s="568"/>
      <c r="AN157" s="568"/>
      <c r="AO157" s="568"/>
      <c r="AP157" s="568"/>
      <c r="AQ157" s="560"/>
      <c r="AR157" s="558"/>
      <c r="AS157" s="558"/>
      <c r="AT157" s="561"/>
      <c r="AU157" s="558"/>
      <c r="AV157" s="558"/>
      <c r="AW157" s="558"/>
      <c r="AX157" s="559"/>
      <c r="AY157" s="560"/>
      <c r="AZ157" s="558"/>
      <c r="BA157" s="558"/>
      <c r="BB157" s="561"/>
      <c r="BC157" s="558"/>
      <c r="BD157" s="558"/>
      <c r="BE157" s="558"/>
      <c r="BF157" s="559"/>
      <c r="BG157" s="130"/>
      <c r="BH157" s="131"/>
      <c r="BI157" s="131"/>
      <c r="BJ157" s="131"/>
      <c r="BK157" s="85"/>
      <c r="BL157" s="85"/>
      <c r="BM157" s="85"/>
      <c r="BN157" s="134"/>
      <c r="BO157" s="134"/>
      <c r="BP157" s="134"/>
      <c r="BQ157" s="134"/>
      <c r="BR157" s="134"/>
      <c r="BS157" s="134"/>
      <c r="BT157" s="134"/>
      <c r="BU157" s="134"/>
      <c r="BV157" s="134"/>
      <c r="BW157" s="134"/>
      <c r="BX157" s="134"/>
      <c r="BY157" s="134"/>
      <c r="BZ157" s="134"/>
      <c r="CA157" s="134"/>
      <c r="CB157" s="134"/>
      <c r="CC157" s="134"/>
      <c r="CD157" s="134"/>
      <c r="CE157" s="134"/>
    </row>
    <row r="158" spans="2:83" ht="18.75" hidden="1" customHeight="1">
      <c r="B158" s="562" t="s">
        <v>122</v>
      </c>
      <c r="C158" s="562"/>
      <c r="D158" s="563" t="str">
        <f t="shared" si="28"/>
        <v/>
      </c>
      <c r="E158" s="563"/>
      <c r="F158" s="563"/>
      <c r="G158" s="563"/>
      <c r="H158" s="563"/>
      <c r="I158" s="563"/>
      <c r="J158" s="563"/>
      <c r="K158" s="563"/>
      <c r="L158" s="563"/>
      <c r="M158" s="564"/>
      <c r="N158" s="565"/>
      <c r="O158" s="566"/>
      <c r="P158" s="566"/>
      <c r="Q158" s="566"/>
      <c r="R158" s="566"/>
      <c r="S158" s="566"/>
      <c r="T158" s="566"/>
      <c r="U158" s="567"/>
      <c r="V158" s="565"/>
      <c r="W158" s="566"/>
      <c r="X158" s="566"/>
      <c r="Y158" s="566"/>
      <c r="Z158" s="566"/>
      <c r="AA158" s="566"/>
      <c r="AB158" s="566"/>
      <c r="AC158" s="567"/>
      <c r="AD158" s="568"/>
      <c r="AE158" s="568"/>
      <c r="AF158" s="568"/>
      <c r="AG158" s="568"/>
      <c r="AH158" s="568"/>
      <c r="AI158" s="568"/>
      <c r="AJ158" s="568"/>
      <c r="AK158" s="568"/>
      <c r="AL158" s="568"/>
      <c r="AM158" s="568"/>
      <c r="AN158" s="568"/>
      <c r="AO158" s="568"/>
      <c r="AP158" s="568"/>
      <c r="AQ158" s="560"/>
      <c r="AR158" s="558"/>
      <c r="AS158" s="558"/>
      <c r="AT158" s="561"/>
      <c r="AU158" s="558"/>
      <c r="AV158" s="558"/>
      <c r="AW158" s="558"/>
      <c r="AX158" s="559"/>
      <c r="AY158" s="560"/>
      <c r="AZ158" s="558"/>
      <c r="BA158" s="558"/>
      <c r="BB158" s="561"/>
      <c r="BC158" s="558"/>
      <c r="BD158" s="558"/>
      <c r="BE158" s="558"/>
      <c r="BF158" s="559"/>
      <c r="BG158" s="130"/>
      <c r="BH158" s="131"/>
      <c r="BI158" s="131"/>
      <c r="BJ158" s="131"/>
      <c r="BK158" s="131"/>
      <c r="BL158" s="131"/>
      <c r="BM158" s="131"/>
      <c r="BN158" s="134"/>
      <c r="BO158" s="134"/>
      <c r="BP158" s="134"/>
      <c r="BQ158" s="134"/>
      <c r="BR158" s="134"/>
      <c r="BS158" s="134"/>
      <c r="BT158" s="134"/>
      <c r="BU158" s="134"/>
      <c r="BV158" s="134"/>
      <c r="BW158" s="134"/>
      <c r="BX158" s="134"/>
      <c r="BY158" s="134"/>
      <c r="BZ158" s="134"/>
      <c r="CA158" s="134"/>
      <c r="CB158" s="134"/>
      <c r="CC158" s="134"/>
      <c r="CD158" s="134"/>
      <c r="CE158" s="134"/>
    </row>
    <row r="159" spans="2:83" ht="16.5" hidden="1" customHeight="1">
      <c r="B159" s="562" t="s">
        <v>123</v>
      </c>
      <c r="C159" s="562"/>
      <c r="D159" s="563" t="str">
        <f t="shared" si="28"/>
        <v/>
      </c>
      <c r="E159" s="563"/>
      <c r="F159" s="563"/>
      <c r="G159" s="563"/>
      <c r="H159" s="563"/>
      <c r="I159" s="563"/>
      <c r="J159" s="563"/>
      <c r="K159" s="563"/>
      <c r="L159" s="563"/>
      <c r="M159" s="564"/>
      <c r="N159" s="565"/>
      <c r="O159" s="566"/>
      <c r="P159" s="566"/>
      <c r="Q159" s="566"/>
      <c r="R159" s="566"/>
      <c r="S159" s="566"/>
      <c r="T159" s="566"/>
      <c r="U159" s="567"/>
      <c r="V159" s="565"/>
      <c r="W159" s="566"/>
      <c r="X159" s="566"/>
      <c r="Y159" s="566"/>
      <c r="Z159" s="566"/>
      <c r="AA159" s="566"/>
      <c r="AB159" s="566"/>
      <c r="AC159" s="567"/>
      <c r="AD159" s="568"/>
      <c r="AE159" s="568"/>
      <c r="AF159" s="568"/>
      <c r="AG159" s="568"/>
      <c r="AH159" s="568"/>
      <c r="AI159" s="568"/>
      <c r="AJ159" s="568"/>
      <c r="AK159" s="568"/>
      <c r="AL159" s="568"/>
      <c r="AM159" s="568"/>
      <c r="AN159" s="568"/>
      <c r="AO159" s="568"/>
      <c r="AP159" s="568"/>
      <c r="AQ159" s="560"/>
      <c r="AR159" s="558"/>
      <c r="AS159" s="558"/>
      <c r="AT159" s="561"/>
      <c r="AU159" s="558"/>
      <c r="AV159" s="558"/>
      <c r="AW159" s="558"/>
      <c r="AX159" s="559"/>
      <c r="AY159" s="560"/>
      <c r="AZ159" s="558"/>
      <c r="BA159" s="558"/>
      <c r="BB159" s="561"/>
      <c r="BC159" s="558"/>
      <c r="BD159" s="558"/>
      <c r="BE159" s="558"/>
      <c r="BF159" s="559"/>
      <c r="BG159" s="130"/>
      <c r="BH159" s="131"/>
      <c r="BI159" s="131"/>
      <c r="BJ159" s="131"/>
      <c r="BK159" s="85"/>
      <c r="BL159" s="85"/>
      <c r="BM159" s="85"/>
      <c r="BN159" s="134"/>
      <c r="BO159" s="134"/>
      <c r="BP159" s="134"/>
      <c r="BQ159" s="134"/>
      <c r="BR159" s="134"/>
      <c r="BS159" s="134"/>
      <c r="BT159" s="134"/>
      <c r="BU159" s="134"/>
      <c r="BV159" s="134"/>
      <c r="BW159" s="134"/>
      <c r="BX159" s="134"/>
      <c r="BY159" s="134"/>
      <c r="BZ159" s="134"/>
      <c r="CA159" s="134"/>
      <c r="CB159" s="134"/>
      <c r="CC159" s="134"/>
      <c r="CD159" s="134"/>
      <c r="CE159" s="134"/>
    </row>
    <row r="160" spans="2:83" ht="16.5" hidden="1" customHeight="1">
      <c r="B160" s="562" t="s">
        <v>124</v>
      </c>
      <c r="C160" s="562"/>
      <c r="D160" s="563" t="str">
        <f t="shared" si="28"/>
        <v/>
      </c>
      <c r="E160" s="563"/>
      <c r="F160" s="563"/>
      <c r="G160" s="563"/>
      <c r="H160" s="563"/>
      <c r="I160" s="563"/>
      <c r="J160" s="563"/>
      <c r="K160" s="563"/>
      <c r="L160" s="563"/>
      <c r="M160" s="564"/>
      <c r="N160" s="565"/>
      <c r="O160" s="566"/>
      <c r="P160" s="566"/>
      <c r="Q160" s="566"/>
      <c r="R160" s="566"/>
      <c r="S160" s="566"/>
      <c r="T160" s="566"/>
      <c r="U160" s="567"/>
      <c r="V160" s="565"/>
      <c r="W160" s="566"/>
      <c r="X160" s="566"/>
      <c r="Y160" s="566"/>
      <c r="Z160" s="566"/>
      <c r="AA160" s="566"/>
      <c r="AB160" s="566"/>
      <c r="AC160" s="567"/>
      <c r="AD160" s="568"/>
      <c r="AE160" s="568"/>
      <c r="AF160" s="568"/>
      <c r="AG160" s="568"/>
      <c r="AH160" s="568"/>
      <c r="AI160" s="568"/>
      <c r="AJ160" s="568"/>
      <c r="AK160" s="568"/>
      <c r="AL160" s="568"/>
      <c r="AM160" s="568"/>
      <c r="AN160" s="568"/>
      <c r="AO160" s="568"/>
      <c r="AP160" s="568"/>
      <c r="AQ160" s="560"/>
      <c r="AR160" s="558"/>
      <c r="AS160" s="558"/>
      <c r="AT160" s="561"/>
      <c r="AU160" s="558"/>
      <c r="AV160" s="558"/>
      <c r="AW160" s="558"/>
      <c r="AX160" s="559"/>
      <c r="AY160" s="560"/>
      <c r="AZ160" s="558"/>
      <c r="BA160" s="558"/>
      <c r="BB160" s="561"/>
      <c r="BC160" s="558"/>
      <c r="BD160" s="558"/>
      <c r="BE160" s="558"/>
      <c r="BF160" s="559"/>
      <c r="BG160" s="130"/>
      <c r="BH160" s="131"/>
      <c r="BI160" s="131"/>
      <c r="BJ160" s="131"/>
      <c r="BK160" s="85"/>
      <c r="BL160" s="85"/>
      <c r="BM160" s="85"/>
      <c r="BN160" s="134"/>
      <c r="BO160" s="134"/>
      <c r="BP160" s="134"/>
      <c r="BQ160" s="134"/>
      <c r="BR160" s="134"/>
      <c r="BS160" s="134"/>
      <c r="BT160" s="134"/>
      <c r="BU160" s="134"/>
      <c r="BV160" s="134"/>
      <c r="BW160" s="134"/>
      <c r="BX160" s="134"/>
      <c r="BY160" s="134"/>
      <c r="BZ160" s="134"/>
      <c r="CA160" s="134"/>
      <c r="CB160" s="134"/>
      <c r="CC160" s="134"/>
      <c r="CD160" s="134"/>
      <c r="CE160" s="134"/>
    </row>
    <row r="161" spans="2:83" ht="16.5" hidden="1" customHeight="1">
      <c r="B161" s="562" t="s">
        <v>125</v>
      </c>
      <c r="C161" s="562"/>
      <c r="D161" s="563" t="str">
        <f t="shared" si="28"/>
        <v/>
      </c>
      <c r="E161" s="563"/>
      <c r="F161" s="563"/>
      <c r="G161" s="563"/>
      <c r="H161" s="563"/>
      <c r="I161" s="563"/>
      <c r="J161" s="563"/>
      <c r="K161" s="563"/>
      <c r="L161" s="563"/>
      <c r="M161" s="564"/>
      <c r="N161" s="565"/>
      <c r="O161" s="566"/>
      <c r="P161" s="566"/>
      <c r="Q161" s="566"/>
      <c r="R161" s="566"/>
      <c r="S161" s="566"/>
      <c r="T161" s="566"/>
      <c r="U161" s="567"/>
      <c r="V161" s="565"/>
      <c r="W161" s="566"/>
      <c r="X161" s="566"/>
      <c r="Y161" s="566"/>
      <c r="Z161" s="566"/>
      <c r="AA161" s="566"/>
      <c r="AB161" s="566"/>
      <c r="AC161" s="567"/>
      <c r="AD161" s="568"/>
      <c r="AE161" s="568"/>
      <c r="AF161" s="568"/>
      <c r="AG161" s="568"/>
      <c r="AH161" s="568"/>
      <c r="AI161" s="568"/>
      <c r="AJ161" s="568"/>
      <c r="AK161" s="568"/>
      <c r="AL161" s="568"/>
      <c r="AM161" s="568"/>
      <c r="AN161" s="568"/>
      <c r="AO161" s="568"/>
      <c r="AP161" s="568"/>
      <c r="AQ161" s="560"/>
      <c r="AR161" s="558"/>
      <c r="AS161" s="558"/>
      <c r="AT161" s="561"/>
      <c r="AU161" s="558"/>
      <c r="AV161" s="558"/>
      <c r="AW161" s="558"/>
      <c r="AX161" s="559"/>
      <c r="AY161" s="560"/>
      <c r="AZ161" s="558"/>
      <c r="BA161" s="558"/>
      <c r="BB161" s="561"/>
      <c r="BC161" s="558"/>
      <c r="BD161" s="558"/>
      <c r="BE161" s="558"/>
      <c r="BF161" s="559"/>
      <c r="BG161" s="130"/>
      <c r="BH161" s="131"/>
      <c r="BI161" s="131"/>
      <c r="BJ161" s="131"/>
      <c r="BK161" s="85"/>
      <c r="BL161" s="85"/>
      <c r="BM161" s="85"/>
      <c r="BN161" s="134"/>
      <c r="BO161" s="134"/>
      <c r="BP161" s="134"/>
      <c r="BQ161" s="134"/>
      <c r="BR161" s="134"/>
      <c r="BS161" s="134"/>
      <c r="BT161" s="134"/>
      <c r="BU161" s="134"/>
      <c r="BV161" s="134"/>
      <c r="BW161" s="134"/>
      <c r="BX161" s="134"/>
      <c r="BY161" s="134"/>
      <c r="BZ161" s="134"/>
      <c r="CA161" s="134"/>
      <c r="CB161" s="134"/>
      <c r="CC161" s="134"/>
      <c r="CD161" s="134"/>
      <c r="CE161" s="134"/>
    </row>
    <row r="162" spans="2:83" ht="16.5" hidden="1" customHeight="1">
      <c r="B162" s="562" t="s">
        <v>126</v>
      </c>
      <c r="C162" s="562"/>
      <c r="D162" s="563" t="str">
        <f t="shared" si="28"/>
        <v/>
      </c>
      <c r="E162" s="563"/>
      <c r="F162" s="563"/>
      <c r="G162" s="563"/>
      <c r="H162" s="563"/>
      <c r="I162" s="563"/>
      <c r="J162" s="563"/>
      <c r="K162" s="563"/>
      <c r="L162" s="563"/>
      <c r="M162" s="564"/>
      <c r="N162" s="565"/>
      <c r="O162" s="566"/>
      <c r="P162" s="566"/>
      <c r="Q162" s="566"/>
      <c r="R162" s="566"/>
      <c r="S162" s="566"/>
      <c r="T162" s="566"/>
      <c r="U162" s="567"/>
      <c r="V162" s="565"/>
      <c r="W162" s="566"/>
      <c r="X162" s="566"/>
      <c r="Y162" s="566"/>
      <c r="Z162" s="566"/>
      <c r="AA162" s="566"/>
      <c r="AB162" s="566"/>
      <c r="AC162" s="567"/>
      <c r="AD162" s="568"/>
      <c r="AE162" s="568"/>
      <c r="AF162" s="568"/>
      <c r="AG162" s="568"/>
      <c r="AH162" s="568"/>
      <c r="AI162" s="568"/>
      <c r="AJ162" s="568"/>
      <c r="AK162" s="568"/>
      <c r="AL162" s="568"/>
      <c r="AM162" s="568"/>
      <c r="AN162" s="568"/>
      <c r="AO162" s="568"/>
      <c r="AP162" s="568"/>
      <c r="AQ162" s="560"/>
      <c r="AR162" s="558"/>
      <c r="AS162" s="558"/>
      <c r="AT162" s="561"/>
      <c r="AU162" s="558"/>
      <c r="AV162" s="558"/>
      <c r="AW162" s="558"/>
      <c r="AX162" s="559"/>
      <c r="AY162" s="560"/>
      <c r="AZ162" s="558"/>
      <c r="BA162" s="558"/>
      <c r="BB162" s="561"/>
      <c r="BC162" s="558"/>
      <c r="BD162" s="558"/>
      <c r="BE162" s="558"/>
      <c r="BF162" s="559"/>
      <c r="BG162" s="130"/>
      <c r="BH162" s="131"/>
      <c r="BI162" s="131"/>
      <c r="BJ162" s="131"/>
      <c r="BK162" s="85"/>
      <c r="BL162" s="85"/>
      <c r="BM162" s="85"/>
      <c r="BN162" s="134"/>
      <c r="BO162" s="134"/>
      <c r="BP162" s="134"/>
      <c r="BQ162" s="134"/>
      <c r="BR162" s="134"/>
      <c r="BS162" s="134"/>
      <c r="BT162" s="134"/>
      <c r="BU162" s="134"/>
      <c r="BV162" s="134"/>
      <c r="BW162" s="134"/>
      <c r="BX162" s="134"/>
      <c r="BY162" s="134"/>
      <c r="BZ162" s="134"/>
      <c r="CA162" s="134"/>
      <c r="CB162" s="134"/>
      <c r="CC162" s="134"/>
      <c r="CD162" s="134"/>
      <c r="CE162" s="134"/>
    </row>
    <row r="163" spans="2:83" ht="18.75" hidden="1" customHeight="1">
      <c r="B163" s="562" t="s">
        <v>190</v>
      </c>
      <c r="C163" s="562"/>
      <c r="D163" s="563" t="str">
        <f t="shared" si="28"/>
        <v/>
      </c>
      <c r="E163" s="563"/>
      <c r="F163" s="563"/>
      <c r="G163" s="563"/>
      <c r="H163" s="563"/>
      <c r="I163" s="563"/>
      <c r="J163" s="563"/>
      <c r="K163" s="563"/>
      <c r="L163" s="563"/>
      <c r="M163" s="564"/>
      <c r="N163" s="565"/>
      <c r="O163" s="566"/>
      <c r="P163" s="566"/>
      <c r="Q163" s="566"/>
      <c r="R163" s="566"/>
      <c r="S163" s="566"/>
      <c r="T163" s="566"/>
      <c r="U163" s="567"/>
      <c r="V163" s="565"/>
      <c r="W163" s="566"/>
      <c r="X163" s="566"/>
      <c r="Y163" s="566"/>
      <c r="Z163" s="566"/>
      <c r="AA163" s="566"/>
      <c r="AB163" s="566"/>
      <c r="AC163" s="567"/>
      <c r="AD163" s="568"/>
      <c r="AE163" s="568"/>
      <c r="AF163" s="568"/>
      <c r="AG163" s="568"/>
      <c r="AH163" s="568"/>
      <c r="AI163" s="568"/>
      <c r="AJ163" s="568"/>
      <c r="AK163" s="568"/>
      <c r="AL163" s="568"/>
      <c r="AM163" s="568"/>
      <c r="AN163" s="568"/>
      <c r="AO163" s="568"/>
      <c r="AP163" s="568"/>
      <c r="AQ163" s="560"/>
      <c r="AR163" s="558"/>
      <c r="AS163" s="558"/>
      <c r="AT163" s="561"/>
      <c r="AU163" s="558"/>
      <c r="AV163" s="558"/>
      <c r="AW163" s="558"/>
      <c r="AX163" s="559"/>
      <c r="AY163" s="560"/>
      <c r="AZ163" s="558"/>
      <c r="BA163" s="558"/>
      <c r="BB163" s="561"/>
      <c r="BC163" s="558"/>
      <c r="BD163" s="558"/>
      <c r="BE163" s="558"/>
      <c r="BF163" s="559"/>
      <c r="BG163" s="130"/>
      <c r="BH163" s="131"/>
      <c r="BI163" s="131"/>
      <c r="BJ163" s="131"/>
      <c r="BK163" s="131"/>
      <c r="BL163" s="131"/>
      <c r="BM163" s="131"/>
      <c r="BN163" s="134"/>
      <c r="BO163" s="134"/>
      <c r="BP163" s="134"/>
      <c r="BQ163" s="134"/>
      <c r="BR163" s="134"/>
      <c r="BS163" s="134"/>
      <c r="BT163" s="134"/>
      <c r="BU163" s="134"/>
      <c r="BV163" s="134"/>
      <c r="BW163" s="134"/>
      <c r="BX163" s="134"/>
      <c r="BY163" s="134"/>
      <c r="BZ163" s="134"/>
      <c r="CA163" s="134"/>
      <c r="CB163" s="134"/>
      <c r="CC163" s="134"/>
      <c r="CD163" s="134"/>
      <c r="CE163" s="134"/>
    </row>
    <row r="164" spans="2:83" ht="16.5" hidden="1" customHeight="1">
      <c r="B164" s="562" t="s">
        <v>191</v>
      </c>
      <c r="C164" s="562"/>
      <c r="D164" s="563" t="str">
        <f t="shared" si="28"/>
        <v/>
      </c>
      <c r="E164" s="563"/>
      <c r="F164" s="563"/>
      <c r="G164" s="563"/>
      <c r="H164" s="563"/>
      <c r="I164" s="563"/>
      <c r="J164" s="563"/>
      <c r="K164" s="563"/>
      <c r="L164" s="563"/>
      <c r="M164" s="564"/>
      <c r="N164" s="565"/>
      <c r="O164" s="566"/>
      <c r="P164" s="566"/>
      <c r="Q164" s="566"/>
      <c r="R164" s="566"/>
      <c r="S164" s="566"/>
      <c r="T164" s="566"/>
      <c r="U164" s="567"/>
      <c r="V164" s="565"/>
      <c r="W164" s="566"/>
      <c r="X164" s="566"/>
      <c r="Y164" s="566"/>
      <c r="Z164" s="566"/>
      <c r="AA164" s="566"/>
      <c r="AB164" s="566"/>
      <c r="AC164" s="567"/>
      <c r="AD164" s="568"/>
      <c r="AE164" s="568"/>
      <c r="AF164" s="568"/>
      <c r="AG164" s="568"/>
      <c r="AH164" s="568"/>
      <c r="AI164" s="568"/>
      <c r="AJ164" s="568"/>
      <c r="AK164" s="568"/>
      <c r="AL164" s="568"/>
      <c r="AM164" s="568"/>
      <c r="AN164" s="568"/>
      <c r="AO164" s="568"/>
      <c r="AP164" s="568"/>
      <c r="AQ164" s="560"/>
      <c r="AR164" s="558"/>
      <c r="AS164" s="558"/>
      <c r="AT164" s="561"/>
      <c r="AU164" s="558"/>
      <c r="AV164" s="558"/>
      <c r="AW164" s="558"/>
      <c r="AX164" s="559"/>
      <c r="AY164" s="560"/>
      <c r="AZ164" s="558"/>
      <c r="BA164" s="558"/>
      <c r="BB164" s="561"/>
      <c r="BC164" s="558"/>
      <c r="BD164" s="558"/>
      <c r="BE164" s="558"/>
      <c r="BF164" s="559"/>
      <c r="BG164" s="130"/>
      <c r="BH164" s="131"/>
      <c r="BI164" s="131"/>
      <c r="BJ164" s="131"/>
      <c r="BK164" s="85"/>
      <c r="BL164" s="85"/>
      <c r="BM164" s="85"/>
      <c r="BN164" s="134"/>
      <c r="BO164" s="134"/>
      <c r="BP164" s="134"/>
      <c r="BQ164" s="134"/>
      <c r="BR164" s="134"/>
      <c r="BS164" s="134"/>
      <c r="BT164" s="134"/>
      <c r="BU164" s="134"/>
      <c r="BV164" s="134"/>
      <c r="BW164" s="134"/>
      <c r="BX164" s="134"/>
      <c r="BY164" s="134"/>
      <c r="BZ164" s="134"/>
      <c r="CA164" s="134"/>
      <c r="CB164" s="134"/>
      <c r="CC164" s="134"/>
      <c r="CD164" s="134"/>
      <c r="CE164" s="134"/>
    </row>
    <row r="165" spans="2:83" ht="16.5" hidden="1" customHeight="1">
      <c r="B165" s="562" t="s">
        <v>192</v>
      </c>
      <c r="C165" s="562"/>
      <c r="D165" s="563" t="str">
        <f t="shared" si="28"/>
        <v/>
      </c>
      <c r="E165" s="563"/>
      <c r="F165" s="563"/>
      <c r="G165" s="563"/>
      <c r="H165" s="563"/>
      <c r="I165" s="563"/>
      <c r="J165" s="563"/>
      <c r="K165" s="563"/>
      <c r="L165" s="563"/>
      <c r="M165" s="564"/>
      <c r="N165" s="565"/>
      <c r="O165" s="566"/>
      <c r="P165" s="566"/>
      <c r="Q165" s="566"/>
      <c r="R165" s="566"/>
      <c r="S165" s="566"/>
      <c r="T165" s="566"/>
      <c r="U165" s="567"/>
      <c r="V165" s="565"/>
      <c r="W165" s="566"/>
      <c r="X165" s="566"/>
      <c r="Y165" s="566"/>
      <c r="Z165" s="566"/>
      <c r="AA165" s="566"/>
      <c r="AB165" s="566"/>
      <c r="AC165" s="567"/>
      <c r="AD165" s="568"/>
      <c r="AE165" s="568"/>
      <c r="AF165" s="568"/>
      <c r="AG165" s="568"/>
      <c r="AH165" s="568"/>
      <c r="AI165" s="568"/>
      <c r="AJ165" s="568"/>
      <c r="AK165" s="568"/>
      <c r="AL165" s="568"/>
      <c r="AM165" s="568"/>
      <c r="AN165" s="568"/>
      <c r="AO165" s="568"/>
      <c r="AP165" s="568"/>
      <c r="AQ165" s="560"/>
      <c r="AR165" s="558"/>
      <c r="AS165" s="558"/>
      <c r="AT165" s="561"/>
      <c r="AU165" s="558"/>
      <c r="AV165" s="558"/>
      <c r="AW165" s="558"/>
      <c r="AX165" s="559"/>
      <c r="AY165" s="560"/>
      <c r="AZ165" s="558"/>
      <c r="BA165" s="558"/>
      <c r="BB165" s="561"/>
      <c r="BC165" s="558"/>
      <c r="BD165" s="558"/>
      <c r="BE165" s="558"/>
      <c r="BF165" s="559"/>
      <c r="BG165" s="130"/>
      <c r="BH165" s="131"/>
      <c r="BI165" s="131"/>
      <c r="BJ165" s="131"/>
      <c r="BK165" s="85"/>
      <c r="BL165" s="85"/>
      <c r="BM165" s="85"/>
      <c r="BN165" s="134"/>
      <c r="BO165" s="134"/>
      <c r="BP165" s="134"/>
      <c r="BQ165" s="134"/>
      <c r="BR165" s="134"/>
      <c r="BS165" s="134"/>
      <c r="BT165" s="134"/>
      <c r="BU165" s="134"/>
      <c r="BV165" s="134"/>
      <c r="BW165" s="134"/>
      <c r="BX165" s="134"/>
      <c r="BY165" s="134"/>
      <c r="BZ165" s="134"/>
      <c r="CA165" s="134"/>
      <c r="CB165" s="134"/>
      <c r="CC165" s="134"/>
      <c r="CD165" s="134"/>
      <c r="CE165" s="134"/>
    </row>
    <row r="166" spans="2:83" ht="16.5" hidden="1" customHeight="1">
      <c r="B166" s="562" t="s">
        <v>193</v>
      </c>
      <c r="C166" s="562"/>
      <c r="D166" s="563" t="str">
        <f t="shared" si="28"/>
        <v/>
      </c>
      <c r="E166" s="563"/>
      <c r="F166" s="563"/>
      <c r="G166" s="563"/>
      <c r="H166" s="563"/>
      <c r="I166" s="563"/>
      <c r="J166" s="563"/>
      <c r="K166" s="563"/>
      <c r="L166" s="563"/>
      <c r="M166" s="564"/>
      <c r="N166" s="565"/>
      <c r="O166" s="566"/>
      <c r="P166" s="566"/>
      <c r="Q166" s="566"/>
      <c r="R166" s="566"/>
      <c r="S166" s="566"/>
      <c r="T166" s="566"/>
      <c r="U166" s="567"/>
      <c r="V166" s="565"/>
      <c r="W166" s="566"/>
      <c r="X166" s="566"/>
      <c r="Y166" s="566"/>
      <c r="Z166" s="566"/>
      <c r="AA166" s="566"/>
      <c r="AB166" s="566"/>
      <c r="AC166" s="567"/>
      <c r="AD166" s="568"/>
      <c r="AE166" s="568"/>
      <c r="AF166" s="568"/>
      <c r="AG166" s="568"/>
      <c r="AH166" s="568"/>
      <c r="AI166" s="568"/>
      <c r="AJ166" s="568"/>
      <c r="AK166" s="568"/>
      <c r="AL166" s="568"/>
      <c r="AM166" s="568"/>
      <c r="AN166" s="568"/>
      <c r="AO166" s="568"/>
      <c r="AP166" s="568"/>
      <c r="AQ166" s="560"/>
      <c r="AR166" s="558"/>
      <c r="AS166" s="558"/>
      <c r="AT166" s="561"/>
      <c r="AU166" s="558"/>
      <c r="AV166" s="558"/>
      <c r="AW166" s="558"/>
      <c r="AX166" s="559"/>
      <c r="AY166" s="560"/>
      <c r="AZ166" s="558"/>
      <c r="BA166" s="558"/>
      <c r="BB166" s="561"/>
      <c r="BC166" s="558"/>
      <c r="BD166" s="558"/>
      <c r="BE166" s="558"/>
      <c r="BF166" s="559"/>
      <c r="BG166" s="130"/>
      <c r="BH166" s="131"/>
      <c r="BI166" s="131"/>
      <c r="BJ166" s="131"/>
      <c r="BK166" s="85"/>
      <c r="BL166" s="85"/>
      <c r="BM166" s="85"/>
      <c r="BN166" s="134"/>
      <c r="BO166" s="134"/>
      <c r="BP166" s="134"/>
      <c r="BQ166" s="134"/>
      <c r="BR166" s="134"/>
      <c r="BS166" s="134"/>
      <c r="BT166" s="134"/>
      <c r="BU166" s="134"/>
      <c r="BV166" s="134"/>
      <c r="BW166" s="134"/>
      <c r="BX166" s="134"/>
      <c r="BY166" s="134"/>
      <c r="BZ166" s="134"/>
      <c r="CA166" s="134"/>
      <c r="CB166" s="134"/>
      <c r="CC166" s="134"/>
      <c r="CD166" s="134"/>
      <c r="CE166" s="134"/>
    </row>
    <row r="167" spans="2:83" ht="16.5" hidden="1" customHeight="1">
      <c r="B167" s="562" t="s">
        <v>194</v>
      </c>
      <c r="C167" s="562"/>
      <c r="D167" s="563" t="str">
        <f t="shared" si="28"/>
        <v/>
      </c>
      <c r="E167" s="563"/>
      <c r="F167" s="563"/>
      <c r="G167" s="563"/>
      <c r="H167" s="563"/>
      <c r="I167" s="563"/>
      <c r="J167" s="563"/>
      <c r="K167" s="563"/>
      <c r="L167" s="563"/>
      <c r="M167" s="564"/>
      <c r="N167" s="565"/>
      <c r="O167" s="566"/>
      <c r="P167" s="566"/>
      <c r="Q167" s="566"/>
      <c r="R167" s="566"/>
      <c r="S167" s="566"/>
      <c r="T167" s="566"/>
      <c r="U167" s="567"/>
      <c r="V167" s="565"/>
      <c r="W167" s="566"/>
      <c r="X167" s="566"/>
      <c r="Y167" s="566"/>
      <c r="Z167" s="566"/>
      <c r="AA167" s="566"/>
      <c r="AB167" s="566"/>
      <c r="AC167" s="567"/>
      <c r="AD167" s="568"/>
      <c r="AE167" s="568"/>
      <c r="AF167" s="568"/>
      <c r="AG167" s="568"/>
      <c r="AH167" s="568"/>
      <c r="AI167" s="568"/>
      <c r="AJ167" s="568"/>
      <c r="AK167" s="568"/>
      <c r="AL167" s="568"/>
      <c r="AM167" s="568"/>
      <c r="AN167" s="568"/>
      <c r="AO167" s="568"/>
      <c r="AP167" s="568"/>
      <c r="AQ167" s="560"/>
      <c r="AR167" s="558"/>
      <c r="AS167" s="558"/>
      <c r="AT167" s="561"/>
      <c r="AU167" s="558"/>
      <c r="AV167" s="558"/>
      <c r="AW167" s="558"/>
      <c r="AX167" s="559"/>
      <c r="AY167" s="560"/>
      <c r="AZ167" s="558"/>
      <c r="BA167" s="558"/>
      <c r="BB167" s="561"/>
      <c r="BC167" s="558"/>
      <c r="BD167" s="558"/>
      <c r="BE167" s="558"/>
      <c r="BF167" s="559"/>
      <c r="BG167" s="130"/>
      <c r="BH167" s="131"/>
      <c r="BI167" s="131"/>
      <c r="BJ167" s="131"/>
      <c r="BK167" s="85"/>
      <c r="BL167" s="85"/>
      <c r="BM167" s="85"/>
      <c r="BN167" s="134"/>
      <c r="BO167" s="134"/>
      <c r="BP167" s="134"/>
      <c r="BQ167" s="134"/>
      <c r="BR167" s="134"/>
      <c r="BS167" s="134"/>
      <c r="BT167" s="134"/>
      <c r="BU167" s="134"/>
      <c r="BV167" s="134"/>
      <c r="BW167" s="134"/>
      <c r="BX167" s="134"/>
      <c r="BY167" s="134"/>
      <c r="BZ167" s="134"/>
      <c r="CA167" s="134"/>
      <c r="CB167" s="134"/>
      <c r="CC167" s="134"/>
      <c r="CD167" s="134"/>
      <c r="CE167" s="134"/>
    </row>
    <row r="168" spans="2:83" ht="18.75" hidden="1" customHeight="1">
      <c r="B168" s="562" t="s">
        <v>195</v>
      </c>
      <c r="C168" s="562"/>
      <c r="D168" s="563" t="str">
        <f t="shared" si="28"/>
        <v/>
      </c>
      <c r="E168" s="563"/>
      <c r="F168" s="563"/>
      <c r="G168" s="563"/>
      <c r="H168" s="563"/>
      <c r="I168" s="563"/>
      <c r="J168" s="563"/>
      <c r="K168" s="563"/>
      <c r="L168" s="563"/>
      <c r="M168" s="564"/>
      <c r="N168" s="565"/>
      <c r="O168" s="566"/>
      <c r="P168" s="566"/>
      <c r="Q168" s="566"/>
      <c r="R168" s="566"/>
      <c r="S168" s="566"/>
      <c r="T168" s="566"/>
      <c r="U168" s="567"/>
      <c r="V168" s="565"/>
      <c r="W168" s="566"/>
      <c r="X168" s="566"/>
      <c r="Y168" s="566"/>
      <c r="Z168" s="566"/>
      <c r="AA168" s="566"/>
      <c r="AB168" s="566"/>
      <c r="AC168" s="567"/>
      <c r="AD168" s="568"/>
      <c r="AE168" s="568"/>
      <c r="AF168" s="568"/>
      <c r="AG168" s="568"/>
      <c r="AH168" s="568"/>
      <c r="AI168" s="568"/>
      <c r="AJ168" s="568"/>
      <c r="AK168" s="568"/>
      <c r="AL168" s="568"/>
      <c r="AM168" s="568"/>
      <c r="AN168" s="568"/>
      <c r="AO168" s="568"/>
      <c r="AP168" s="568"/>
      <c r="AQ168" s="560"/>
      <c r="AR168" s="558"/>
      <c r="AS168" s="558"/>
      <c r="AT168" s="561"/>
      <c r="AU168" s="558"/>
      <c r="AV168" s="558"/>
      <c r="AW168" s="558"/>
      <c r="AX168" s="559"/>
      <c r="AY168" s="560"/>
      <c r="AZ168" s="558"/>
      <c r="BA168" s="558"/>
      <c r="BB168" s="561"/>
      <c r="BC168" s="558"/>
      <c r="BD168" s="558"/>
      <c r="BE168" s="558"/>
      <c r="BF168" s="559"/>
      <c r="BG168" s="130"/>
      <c r="BH168" s="131"/>
      <c r="BI168" s="131"/>
      <c r="BJ168" s="131"/>
      <c r="BK168" s="131"/>
      <c r="BL168" s="131"/>
      <c r="BM168" s="131"/>
      <c r="BN168" s="134"/>
      <c r="BO168" s="134"/>
      <c r="BP168" s="134"/>
      <c r="BQ168" s="134"/>
      <c r="BR168" s="134"/>
      <c r="BS168" s="134"/>
      <c r="BT168" s="134"/>
      <c r="BU168" s="134"/>
      <c r="BV168" s="134"/>
      <c r="BW168" s="134"/>
      <c r="BX168" s="134"/>
      <c r="BY168" s="134"/>
      <c r="BZ168" s="134"/>
      <c r="CA168" s="134"/>
      <c r="CB168" s="134"/>
      <c r="CC168" s="134"/>
      <c r="CD168" s="134"/>
      <c r="CE168" s="134"/>
    </row>
    <row r="169" spans="2:83" ht="16.5" hidden="1" customHeight="1">
      <c r="B169" s="562" t="s">
        <v>196</v>
      </c>
      <c r="C169" s="562"/>
      <c r="D169" s="563" t="str">
        <f t="shared" si="28"/>
        <v/>
      </c>
      <c r="E169" s="563"/>
      <c r="F169" s="563"/>
      <c r="G169" s="563"/>
      <c r="H169" s="563"/>
      <c r="I169" s="563"/>
      <c r="J169" s="563"/>
      <c r="K169" s="563"/>
      <c r="L169" s="563"/>
      <c r="M169" s="564"/>
      <c r="N169" s="565"/>
      <c r="O169" s="566"/>
      <c r="P169" s="566"/>
      <c r="Q169" s="566"/>
      <c r="R169" s="566"/>
      <c r="S169" s="566"/>
      <c r="T169" s="566"/>
      <c r="U169" s="567"/>
      <c r="V169" s="565"/>
      <c r="W169" s="566"/>
      <c r="X169" s="566"/>
      <c r="Y169" s="566"/>
      <c r="Z169" s="566"/>
      <c r="AA169" s="566"/>
      <c r="AB169" s="566"/>
      <c r="AC169" s="567"/>
      <c r="AD169" s="568"/>
      <c r="AE169" s="568"/>
      <c r="AF169" s="568"/>
      <c r="AG169" s="568"/>
      <c r="AH169" s="568"/>
      <c r="AI169" s="568"/>
      <c r="AJ169" s="568"/>
      <c r="AK169" s="568"/>
      <c r="AL169" s="568"/>
      <c r="AM169" s="568"/>
      <c r="AN169" s="568"/>
      <c r="AO169" s="568"/>
      <c r="AP169" s="568"/>
      <c r="AQ169" s="560"/>
      <c r="AR169" s="558"/>
      <c r="AS169" s="558"/>
      <c r="AT169" s="561"/>
      <c r="AU169" s="558"/>
      <c r="AV169" s="558"/>
      <c r="AW169" s="558"/>
      <c r="AX169" s="559"/>
      <c r="AY169" s="560"/>
      <c r="AZ169" s="558"/>
      <c r="BA169" s="558"/>
      <c r="BB169" s="561"/>
      <c r="BC169" s="558"/>
      <c r="BD169" s="558"/>
      <c r="BE169" s="558"/>
      <c r="BF169" s="559"/>
      <c r="BG169" s="130"/>
      <c r="BH169" s="131"/>
      <c r="BI169" s="131"/>
      <c r="BJ169" s="131"/>
      <c r="BK169" s="85"/>
      <c r="BL169" s="85"/>
      <c r="BM169" s="85"/>
      <c r="BN169" s="134"/>
      <c r="BO169" s="134"/>
      <c r="BP169" s="134"/>
      <c r="BQ169" s="134"/>
      <c r="BR169" s="134"/>
      <c r="BS169" s="134"/>
      <c r="BT169" s="134"/>
      <c r="BU169" s="134"/>
      <c r="BV169" s="134"/>
      <c r="BW169" s="134"/>
      <c r="BX169" s="134"/>
      <c r="BY169" s="134"/>
      <c r="BZ169" s="134"/>
      <c r="CA169" s="134"/>
      <c r="CB169" s="134"/>
      <c r="CC169" s="134"/>
      <c r="CD169" s="134"/>
      <c r="CE169" s="134"/>
    </row>
    <row r="170" spans="2:83" ht="16.5" hidden="1" customHeight="1">
      <c r="B170" s="562" t="s">
        <v>197</v>
      </c>
      <c r="C170" s="562"/>
      <c r="D170" s="563" t="str">
        <f t="shared" si="28"/>
        <v/>
      </c>
      <c r="E170" s="563"/>
      <c r="F170" s="563"/>
      <c r="G170" s="563"/>
      <c r="H170" s="563"/>
      <c r="I170" s="563"/>
      <c r="J170" s="563"/>
      <c r="K170" s="563"/>
      <c r="L170" s="563"/>
      <c r="M170" s="564"/>
      <c r="N170" s="565"/>
      <c r="O170" s="566"/>
      <c r="P170" s="566"/>
      <c r="Q170" s="566"/>
      <c r="R170" s="566"/>
      <c r="S170" s="566"/>
      <c r="T170" s="566"/>
      <c r="U170" s="567"/>
      <c r="V170" s="565"/>
      <c r="W170" s="566"/>
      <c r="X170" s="566"/>
      <c r="Y170" s="566"/>
      <c r="Z170" s="566"/>
      <c r="AA170" s="566"/>
      <c r="AB170" s="566"/>
      <c r="AC170" s="567"/>
      <c r="AD170" s="568"/>
      <c r="AE170" s="568"/>
      <c r="AF170" s="568"/>
      <c r="AG170" s="568"/>
      <c r="AH170" s="568"/>
      <c r="AI170" s="568"/>
      <c r="AJ170" s="568"/>
      <c r="AK170" s="568"/>
      <c r="AL170" s="568"/>
      <c r="AM170" s="568"/>
      <c r="AN170" s="568"/>
      <c r="AO170" s="568"/>
      <c r="AP170" s="568"/>
      <c r="AQ170" s="560"/>
      <c r="AR170" s="558"/>
      <c r="AS170" s="558"/>
      <c r="AT170" s="561"/>
      <c r="AU170" s="558"/>
      <c r="AV170" s="558"/>
      <c r="AW170" s="558"/>
      <c r="AX170" s="559"/>
      <c r="AY170" s="560"/>
      <c r="AZ170" s="558"/>
      <c r="BA170" s="558"/>
      <c r="BB170" s="561"/>
      <c r="BC170" s="558"/>
      <c r="BD170" s="558"/>
      <c r="BE170" s="558"/>
      <c r="BF170" s="559"/>
      <c r="BG170" s="130"/>
      <c r="BH170" s="131"/>
      <c r="BI170" s="131"/>
      <c r="BJ170" s="131"/>
      <c r="BK170" s="85"/>
      <c r="BL170" s="85"/>
      <c r="BM170" s="85"/>
      <c r="BN170" s="134"/>
      <c r="BO170" s="134"/>
      <c r="BP170" s="134"/>
      <c r="BQ170" s="134"/>
      <c r="BR170" s="134"/>
      <c r="BS170" s="134"/>
      <c r="BT170" s="134"/>
      <c r="BU170" s="134"/>
      <c r="BV170" s="134"/>
      <c r="BW170" s="134"/>
      <c r="BX170" s="134"/>
      <c r="BY170" s="134"/>
      <c r="BZ170" s="134"/>
      <c r="CA170" s="134"/>
      <c r="CB170" s="134"/>
      <c r="CC170" s="134"/>
      <c r="CD170" s="134"/>
      <c r="CE170" s="134"/>
    </row>
    <row r="171" spans="2:83" ht="16.5" hidden="1" customHeight="1">
      <c r="B171" s="562" t="s">
        <v>198</v>
      </c>
      <c r="C171" s="562"/>
      <c r="D171" s="563" t="str">
        <f t="shared" si="28"/>
        <v/>
      </c>
      <c r="E171" s="563"/>
      <c r="F171" s="563"/>
      <c r="G171" s="563"/>
      <c r="H171" s="563"/>
      <c r="I171" s="563"/>
      <c r="J171" s="563"/>
      <c r="K171" s="563"/>
      <c r="L171" s="563"/>
      <c r="M171" s="564"/>
      <c r="N171" s="565"/>
      <c r="O171" s="566"/>
      <c r="P171" s="566"/>
      <c r="Q171" s="566"/>
      <c r="R171" s="566"/>
      <c r="S171" s="566"/>
      <c r="T171" s="566"/>
      <c r="U171" s="567"/>
      <c r="V171" s="565"/>
      <c r="W171" s="566"/>
      <c r="X171" s="566"/>
      <c r="Y171" s="566"/>
      <c r="Z171" s="566"/>
      <c r="AA171" s="566"/>
      <c r="AB171" s="566"/>
      <c r="AC171" s="567"/>
      <c r="AD171" s="568"/>
      <c r="AE171" s="568"/>
      <c r="AF171" s="568"/>
      <c r="AG171" s="568"/>
      <c r="AH171" s="568"/>
      <c r="AI171" s="568"/>
      <c r="AJ171" s="568"/>
      <c r="AK171" s="568"/>
      <c r="AL171" s="568"/>
      <c r="AM171" s="568"/>
      <c r="AN171" s="568"/>
      <c r="AO171" s="568"/>
      <c r="AP171" s="568"/>
      <c r="AQ171" s="560"/>
      <c r="AR171" s="558"/>
      <c r="AS171" s="558"/>
      <c r="AT171" s="561"/>
      <c r="AU171" s="558"/>
      <c r="AV171" s="558"/>
      <c r="AW171" s="558"/>
      <c r="AX171" s="559"/>
      <c r="AY171" s="560"/>
      <c r="AZ171" s="558"/>
      <c r="BA171" s="558"/>
      <c r="BB171" s="561"/>
      <c r="BC171" s="558"/>
      <c r="BD171" s="558"/>
      <c r="BE171" s="558"/>
      <c r="BF171" s="559"/>
      <c r="BG171" s="130"/>
      <c r="BH171" s="131"/>
      <c r="BI171" s="131"/>
      <c r="BJ171" s="131"/>
      <c r="BK171" s="85"/>
      <c r="BL171" s="85"/>
      <c r="BM171" s="85"/>
      <c r="BN171" s="134"/>
      <c r="BO171" s="134"/>
      <c r="BP171" s="134"/>
      <c r="BQ171" s="134"/>
      <c r="BR171" s="134"/>
      <c r="BS171" s="134"/>
      <c r="BT171" s="134"/>
      <c r="BU171" s="134"/>
      <c r="BV171" s="134"/>
      <c r="BW171" s="134"/>
      <c r="BX171" s="134"/>
      <c r="BY171" s="134"/>
      <c r="BZ171" s="134"/>
      <c r="CA171" s="134"/>
      <c r="CB171" s="134"/>
      <c r="CC171" s="134"/>
      <c r="CD171" s="134"/>
      <c r="CE171" s="134"/>
    </row>
    <row r="172" spans="2:83" ht="16.5" hidden="1" customHeight="1">
      <c r="B172" s="562" t="s">
        <v>199</v>
      </c>
      <c r="C172" s="562"/>
      <c r="D172" s="563" t="str">
        <f t="shared" si="28"/>
        <v/>
      </c>
      <c r="E172" s="563"/>
      <c r="F172" s="563"/>
      <c r="G172" s="563"/>
      <c r="H172" s="563"/>
      <c r="I172" s="563"/>
      <c r="J172" s="563"/>
      <c r="K172" s="563"/>
      <c r="L172" s="563"/>
      <c r="M172" s="564"/>
      <c r="N172" s="565"/>
      <c r="O172" s="566"/>
      <c r="P172" s="566"/>
      <c r="Q172" s="566"/>
      <c r="R172" s="566"/>
      <c r="S172" s="566"/>
      <c r="T172" s="566"/>
      <c r="U172" s="567"/>
      <c r="V172" s="565"/>
      <c r="W172" s="566"/>
      <c r="X172" s="566"/>
      <c r="Y172" s="566"/>
      <c r="Z172" s="566"/>
      <c r="AA172" s="566"/>
      <c r="AB172" s="566"/>
      <c r="AC172" s="567"/>
      <c r="AD172" s="568"/>
      <c r="AE172" s="568"/>
      <c r="AF172" s="568"/>
      <c r="AG172" s="568"/>
      <c r="AH172" s="568"/>
      <c r="AI172" s="568"/>
      <c r="AJ172" s="568"/>
      <c r="AK172" s="568"/>
      <c r="AL172" s="568"/>
      <c r="AM172" s="568"/>
      <c r="AN172" s="568"/>
      <c r="AO172" s="568"/>
      <c r="AP172" s="568"/>
      <c r="AQ172" s="560"/>
      <c r="AR172" s="558"/>
      <c r="AS172" s="558"/>
      <c r="AT172" s="561"/>
      <c r="AU172" s="558"/>
      <c r="AV172" s="558"/>
      <c r="AW172" s="558"/>
      <c r="AX172" s="559"/>
      <c r="AY172" s="560"/>
      <c r="AZ172" s="558"/>
      <c r="BA172" s="558"/>
      <c r="BB172" s="561"/>
      <c r="BC172" s="558"/>
      <c r="BD172" s="558"/>
      <c r="BE172" s="558"/>
      <c r="BF172" s="559"/>
      <c r="BG172" s="130"/>
      <c r="BH172" s="131"/>
      <c r="BI172" s="131"/>
      <c r="BJ172" s="131"/>
      <c r="BK172" s="85"/>
      <c r="BL172" s="85"/>
      <c r="BM172" s="85"/>
      <c r="BN172" s="134"/>
      <c r="BO172" s="134"/>
      <c r="BP172" s="134"/>
      <c r="BQ172" s="134"/>
      <c r="BR172" s="134"/>
      <c r="BS172" s="134"/>
      <c r="BT172" s="134"/>
      <c r="BU172" s="134"/>
      <c r="BV172" s="134"/>
      <c r="BW172" s="134"/>
      <c r="BX172" s="134"/>
      <c r="BY172" s="134"/>
      <c r="BZ172" s="134"/>
      <c r="CA172" s="134"/>
      <c r="CB172" s="134"/>
      <c r="CC172" s="134"/>
      <c r="CD172" s="134"/>
      <c r="CE172" s="134"/>
    </row>
    <row r="173" spans="2:83" ht="18.75" hidden="1" customHeight="1">
      <c r="B173" s="562" t="s">
        <v>200</v>
      </c>
      <c r="C173" s="562"/>
      <c r="D173" s="563" t="str">
        <f t="shared" si="28"/>
        <v/>
      </c>
      <c r="E173" s="563"/>
      <c r="F173" s="563"/>
      <c r="G173" s="563"/>
      <c r="H173" s="563"/>
      <c r="I173" s="563"/>
      <c r="J173" s="563"/>
      <c r="K173" s="563"/>
      <c r="L173" s="563"/>
      <c r="M173" s="564"/>
      <c r="N173" s="565"/>
      <c r="O173" s="566"/>
      <c r="P173" s="566"/>
      <c r="Q173" s="566"/>
      <c r="R173" s="566"/>
      <c r="S173" s="566"/>
      <c r="T173" s="566"/>
      <c r="U173" s="567"/>
      <c r="V173" s="565"/>
      <c r="W173" s="566"/>
      <c r="X173" s="566"/>
      <c r="Y173" s="566"/>
      <c r="Z173" s="566"/>
      <c r="AA173" s="566"/>
      <c r="AB173" s="566"/>
      <c r="AC173" s="567"/>
      <c r="AD173" s="568"/>
      <c r="AE173" s="568"/>
      <c r="AF173" s="568"/>
      <c r="AG173" s="568"/>
      <c r="AH173" s="568"/>
      <c r="AI173" s="568"/>
      <c r="AJ173" s="568"/>
      <c r="AK173" s="568"/>
      <c r="AL173" s="568"/>
      <c r="AM173" s="568"/>
      <c r="AN173" s="568"/>
      <c r="AO173" s="568"/>
      <c r="AP173" s="568"/>
      <c r="AQ173" s="560"/>
      <c r="AR173" s="558"/>
      <c r="AS173" s="558"/>
      <c r="AT173" s="561"/>
      <c r="AU173" s="558"/>
      <c r="AV173" s="558"/>
      <c r="AW173" s="558"/>
      <c r="AX173" s="559"/>
      <c r="AY173" s="560"/>
      <c r="AZ173" s="558"/>
      <c r="BA173" s="558"/>
      <c r="BB173" s="561"/>
      <c r="BC173" s="558"/>
      <c r="BD173" s="558"/>
      <c r="BE173" s="558"/>
      <c r="BF173" s="559"/>
      <c r="BG173" s="130"/>
      <c r="BH173" s="131"/>
      <c r="BI173" s="131"/>
      <c r="BJ173" s="131"/>
      <c r="BK173" s="131"/>
      <c r="BL173" s="131"/>
      <c r="BM173" s="131"/>
      <c r="BN173" s="134"/>
      <c r="BO173" s="134"/>
      <c r="BP173" s="134"/>
      <c r="BQ173" s="134"/>
      <c r="BR173" s="134"/>
      <c r="BS173" s="134"/>
      <c r="BT173" s="134"/>
      <c r="BU173" s="134"/>
      <c r="BV173" s="134"/>
      <c r="BW173" s="134"/>
      <c r="BX173" s="134"/>
      <c r="BY173" s="134"/>
      <c r="BZ173" s="134"/>
      <c r="CA173" s="134"/>
      <c r="CB173" s="134"/>
      <c r="CC173" s="134"/>
      <c r="CD173" s="134"/>
      <c r="CE173" s="134"/>
    </row>
    <row r="174" spans="2:83" ht="16.5" hidden="1" customHeight="1">
      <c r="B174" s="562" t="s">
        <v>201</v>
      </c>
      <c r="C174" s="562"/>
      <c r="D174" s="563" t="str">
        <f t="shared" si="28"/>
        <v/>
      </c>
      <c r="E174" s="563"/>
      <c r="F174" s="563"/>
      <c r="G174" s="563"/>
      <c r="H174" s="563"/>
      <c r="I174" s="563"/>
      <c r="J174" s="563"/>
      <c r="K174" s="563"/>
      <c r="L174" s="563"/>
      <c r="M174" s="564"/>
      <c r="N174" s="565"/>
      <c r="O174" s="566"/>
      <c r="P174" s="566"/>
      <c r="Q174" s="566"/>
      <c r="R174" s="566"/>
      <c r="S174" s="566"/>
      <c r="T174" s="566"/>
      <c r="U174" s="567"/>
      <c r="V174" s="565"/>
      <c r="W174" s="566"/>
      <c r="X174" s="566"/>
      <c r="Y174" s="566"/>
      <c r="Z174" s="566"/>
      <c r="AA174" s="566"/>
      <c r="AB174" s="566"/>
      <c r="AC174" s="567"/>
      <c r="AD174" s="568"/>
      <c r="AE174" s="568"/>
      <c r="AF174" s="568"/>
      <c r="AG174" s="568"/>
      <c r="AH174" s="568"/>
      <c r="AI174" s="568"/>
      <c r="AJ174" s="568"/>
      <c r="AK174" s="568"/>
      <c r="AL174" s="568"/>
      <c r="AM174" s="568"/>
      <c r="AN174" s="568"/>
      <c r="AO174" s="568"/>
      <c r="AP174" s="568"/>
      <c r="AQ174" s="560"/>
      <c r="AR174" s="558"/>
      <c r="AS174" s="558"/>
      <c r="AT174" s="561"/>
      <c r="AU174" s="558"/>
      <c r="AV174" s="558"/>
      <c r="AW174" s="558"/>
      <c r="AX174" s="559"/>
      <c r="AY174" s="560"/>
      <c r="AZ174" s="558"/>
      <c r="BA174" s="558"/>
      <c r="BB174" s="561"/>
      <c r="BC174" s="558"/>
      <c r="BD174" s="558"/>
      <c r="BE174" s="558"/>
      <c r="BF174" s="559"/>
      <c r="BG174" s="130"/>
      <c r="BH174" s="131"/>
      <c r="BI174" s="131"/>
      <c r="BJ174" s="131"/>
      <c r="BK174" s="85"/>
      <c r="BL174" s="85"/>
      <c r="BM174" s="85"/>
      <c r="BN174" s="134"/>
      <c r="BO174" s="134"/>
      <c r="BP174" s="134"/>
      <c r="BQ174" s="134"/>
      <c r="BR174" s="134"/>
      <c r="BS174" s="134"/>
      <c r="BT174" s="134"/>
      <c r="BU174" s="134"/>
      <c r="BV174" s="134"/>
      <c r="BW174" s="134"/>
      <c r="BX174" s="134"/>
      <c r="BY174" s="134"/>
      <c r="BZ174" s="134"/>
      <c r="CA174" s="134"/>
      <c r="CB174" s="134"/>
      <c r="CC174" s="134"/>
      <c r="CD174" s="134"/>
      <c r="CE174" s="134"/>
    </row>
    <row r="175" spans="2:83" ht="16.5" hidden="1" customHeight="1">
      <c r="B175" s="562" t="s">
        <v>202</v>
      </c>
      <c r="C175" s="562"/>
      <c r="D175" s="563" t="str">
        <f t="shared" si="28"/>
        <v/>
      </c>
      <c r="E175" s="563"/>
      <c r="F175" s="563"/>
      <c r="G175" s="563"/>
      <c r="H175" s="563"/>
      <c r="I175" s="563"/>
      <c r="J175" s="563"/>
      <c r="K175" s="563"/>
      <c r="L175" s="563"/>
      <c r="M175" s="564"/>
      <c r="N175" s="565"/>
      <c r="O175" s="566"/>
      <c r="P175" s="566"/>
      <c r="Q175" s="566"/>
      <c r="R175" s="566"/>
      <c r="S175" s="566"/>
      <c r="T175" s="566"/>
      <c r="U175" s="567"/>
      <c r="V175" s="565"/>
      <c r="W175" s="566"/>
      <c r="X175" s="566"/>
      <c r="Y175" s="566"/>
      <c r="Z175" s="566"/>
      <c r="AA175" s="566"/>
      <c r="AB175" s="566"/>
      <c r="AC175" s="567"/>
      <c r="AD175" s="568"/>
      <c r="AE175" s="568"/>
      <c r="AF175" s="568"/>
      <c r="AG175" s="568"/>
      <c r="AH175" s="568"/>
      <c r="AI175" s="568"/>
      <c r="AJ175" s="568"/>
      <c r="AK175" s="568"/>
      <c r="AL175" s="568"/>
      <c r="AM175" s="568"/>
      <c r="AN175" s="568"/>
      <c r="AO175" s="568"/>
      <c r="AP175" s="568"/>
      <c r="AQ175" s="560"/>
      <c r="AR175" s="558"/>
      <c r="AS175" s="558"/>
      <c r="AT175" s="561"/>
      <c r="AU175" s="558"/>
      <c r="AV175" s="558"/>
      <c r="AW175" s="558"/>
      <c r="AX175" s="559"/>
      <c r="AY175" s="560"/>
      <c r="AZ175" s="558"/>
      <c r="BA175" s="558"/>
      <c r="BB175" s="561"/>
      <c r="BC175" s="558"/>
      <c r="BD175" s="558"/>
      <c r="BE175" s="558"/>
      <c r="BF175" s="559"/>
      <c r="BG175" s="130"/>
      <c r="BH175" s="131"/>
      <c r="BI175" s="131"/>
      <c r="BJ175" s="131"/>
      <c r="BK175" s="85"/>
      <c r="BL175" s="85"/>
      <c r="BM175" s="85"/>
      <c r="BN175" s="134"/>
      <c r="BO175" s="134"/>
      <c r="BP175" s="134"/>
      <c r="BQ175" s="134"/>
      <c r="BR175" s="134"/>
      <c r="BS175" s="134"/>
      <c r="BT175" s="134"/>
      <c r="BU175" s="134"/>
      <c r="BV175" s="134"/>
      <c r="BW175" s="134"/>
      <c r="BX175" s="134"/>
      <c r="BY175" s="134"/>
      <c r="BZ175" s="134"/>
      <c r="CA175" s="134"/>
      <c r="CB175" s="134"/>
      <c r="CC175" s="134"/>
      <c r="CD175" s="134"/>
      <c r="CE175" s="134"/>
    </row>
    <row r="176" spans="2:83" ht="16.5" hidden="1" customHeight="1">
      <c r="B176" s="562" t="s">
        <v>203</v>
      </c>
      <c r="C176" s="562"/>
      <c r="D176" s="563" t="str">
        <f t="shared" si="28"/>
        <v/>
      </c>
      <c r="E176" s="563"/>
      <c r="F176" s="563"/>
      <c r="G176" s="563"/>
      <c r="H176" s="563"/>
      <c r="I176" s="563"/>
      <c r="J176" s="563"/>
      <c r="K176" s="563"/>
      <c r="L176" s="563"/>
      <c r="M176" s="564"/>
      <c r="N176" s="565"/>
      <c r="O176" s="566"/>
      <c r="P176" s="566"/>
      <c r="Q176" s="566"/>
      <c r="R176" s="566"/>
      <c r="S176" s="566"/>
      <c r="T176" s="566"/>
      <c r="U176" s="567"/>
      <c r="V176" s="565"/>
      <c r="W176" s="566"/>
      <c r="X176" s="566"/>
      <c r="Y176" s="566"/>
      <c r="Z176" s="566"/>
      <c r="AA176" s="566"/>
      <c r="AB176" s="566"/>
      <c r="AC176" s="567"/>
      <c r="AD176" s="568"/>
      <c r="AE176" s="568"/>
      <c r="AF176" s="568"/>
      <c r="AG176" s="568"/>
      <c r="AH176" s="568"/>
      <c r="AI176" s="568"/>
      <c r="AJ176" s="568"/>
      <c r="AK176" s="568"/>
      <c r="AL176" s="568"/>
      <c r="AM176" s="568"/>
      <c r="AN176" s="568"/>
      <c r="AO176" s="568"/>
      <c r="AP176" s="568"/>
      <c r="AQ176" s="560"/>
      <c r="AR176" s="558"/>
      <c r="AS176" s="558"/>
      <c r="AT176" s="561"/>
      <c r="AU176" s="558"/>
      <c r="AV176" s="558"/>
      <c r="AW176" s="558"/>
      <c r="AX176" s="559"/>
      <c r="AY176" s="560"/>
      <c r="AZ176" s="558"/>
      <c r="BA176" s="558"/>
      <c r="BB176" s="561"/>
      <c r="BC176" s="558"/>
      <c r="BD176" s="558"/>
      <c r="BE176" s="558"/>
      <c r="BF176" s="559"/>
      <c r="BG176" s="130"/>
      <c r="BH176" s="131"/>
      <c r="BI176" s="131"/>
      <c r="BJ176" s="131"/>
      <c r="BK176" s="85"/>
      <c r="BL176" s="85"/>
      <c r="BM176" s="85"/>
      <c r="BN176" s="134"/>
      <c r="BO176" s="134"/>
      <c r="BP176" s="134"/>
      <c r="BQ176" s="134"/>
      <c r="BR176" s="134"/>
      <c r="BS176" s="134"/>
      <c r="BT176" s="134"/>
      <c r="BU176" s="134"/>
      <c r="BV176" s="134"/>
      <c r="BW176" s="134"/>
      <c r="BX176" s="134"/>
      <c r="BY176" s="134"/>
      <c r="BZ176" s="134"/>
      <c r="CA176" s="134"/>
      <c r="CB176" s="134"/>
      <c r="CC176" s="134"/>
      <c r="CD176" s="134"/>
      <c r="CE176" s="134"/>
    </row>
    <row r="177" spans="2:83" ht="16.5" hidden="1" customHeight="1">
      <c r="B177" s="562" t="s">
        <v>204</v>
      </c>
      <c r="C177" s="562"/>
      <c r="D177" s="563" t="str">
        <f t="shared" si="28"/>
        <v/>
      </c>
      <c r="E177" s="563"/>
      <c r="F177" s="563"/>
      <c r="G177" s="563"/>
      <c r="H177" s="563"/>
      <c r="I177" s="563"/>
      <c r="J177" s="563"/>
      <c r="K177" s="563"/>
      <c r="L177" s="563"/>
      <c r="M177" s="564"/>
      <c r="N177" s="565"/>
      <c r="O177" s="566"/>
      <c r="P177" s="566"/>
      <c r="Q177" s="566"/>
      <c r="R177" s="566"/>
      <c r="S177" s="566"/>
      <c r="T177" s="566"/>
      <c r="U177" s="567"/>
      <c r="V177" s="565"/>
      <c r="W177" s="566"/>
      <c r="X177" s="566"/>
      <c r="Y177" s="566"/>
      <c r="Z177" s="566"/>
      <c r="AA177" s="566"/>
      <c r="AB177" s="566"/>
      <c r="AC177" s="567"/>
      <c r="AD177" s="568"/>
      <c r="AE177" s="568"/>
      <c r="AF177" s="568"/>
      <c r="AG177" s="568"/>
      <c r="AH177" s="568"/>
      <c r="AI177" s="568"/>
      <c r="AJ177" s="568"/>
      <c r="AK177" s="568"/>
      <c r="AL177" s="568"/>
      <c r="AM177" s="568"/>
      <c r="AN177" s="568"/>
      <c r="AO177" s="568"/>
      <c r="AP177" s="568"/>
      <c r="AQ177" s="560"/>
      <c r="AR177" s="558"/>
      <c r="AS177" s="558"/>
      <c r="AT177" s="561"/>
      <c r="AU177" s="558"/>
      <c r="AV177" s="558"/>
      <c r="AW177" s="558"/>
      <c r="AX177" s="559"/>
      <c r="AY177" s="560"/>
      <c r="AZ177" s="558"/>
      <c r="BA177" s="558"/>
      <c r="BB177" s="561"/>
      <c r="BC177" s="558"/>
      <c r="BD177" s="558"/>
      <c r="BE177" s="558"/>
      <c r="BF177" s="559"/>
      <c r="BG177" s="130"/>
      <c r="BH177" s="131"/>
      <c r="BI177" s="131"/>
      <c r="BJ177" s="131"/>
      <c r="BK177" s="85"/>
      <c r="BL177" s="85"/>
      <c r="BM177" s="85"/>
      <c r="BN177" s="134"/>
      <c r="BO177" s="134"/>
      <c r="BP177" s="134"/>
      <c r="BQ177" s="134"/>
      <c r="BR177" s="134"/>
      <c r="BS177" s="134"/>
      <c r="BT177" s="134"/>
      <c r="BU177" s="134"/>
      <c r="BV177" s="134"/>
      <c r="BW177" s="134"/>
      <c r="BX177" s="134"/>
      <c r="BY177" s="134"/>
      <c r="BZ177" s="134"/>
      <c r="CA177" s="134"/>
      <c r="CB177" s="134"/>
      <c r="CC177" s="134"/>
      <c r="CD177" s="134"/>
      <c r="CE177" s="134"/>
    </row>
    <row r="178" spans="2:83" ht="18.75" hidden="1" customHeight="1">
      <c r="B178" s="562" t="s">
        <v>205</v>
      </c>
      <c r="C178" s="562"/>
      <c r="D178" s="563" t="str">
        <f t="shared" si="28"/>
        <v/>
      </c>
      <c r="E178" s="563"/>
      <c r="F178" s="563"/>
      <c r="G178" s="563"/>
      <c r="H178" s="563"/>
      <c r="I178" s="563"/>
      <c r="J178" s="563"/>
      <c r="K178" s="563"/>
      <c r="L178" s="563"/>
      <c r="M178" s="564"/>
      <c r="N178" s="565"/>
      <c r="O178" s="566"/>
      <c r="P178" s="566"/>
      <c r="Q178" s="566"/>
      <c r="R178" s="566"/>
      <c r="S178" s="566"/>
      <c r="T178" s="566"/>
      <c r="U178" s="567"/>
      <c r="V178" s="565"/>
      <c r="W178" s="566"/>
      <c r="X178" s="566"/>
      <c r="Y178" s="566"/>
      <c r="Z178" s="566"/>
      <c r="AA178" s="566"/>
      <c r="AB178" s="566"/>
      <c r="AC178" s="567"/>
      <c r="AD178" s="568"/>
      <c r="AE178" s="568"/>
      <c r="AF178" s="568"/>
      <c r="AG178" s="568"/>
      <c r="AH178" s="568"/>
      <c r="AI178" s="568"/>
      <c r="AJ178" s="568"/>
      <c r="AK178" s="568"/>
      <c r="AL178" s="568"/>
      <c r="AM178" s="568"/>
      <c r="AN178" s="568"/>
      <c r="AO178" s="568"/>
      <c r="AP178" s="568"/>
      <c r="AQ178" s="560"/>
      <c r="AR178" s="558"/>
      <c r="AS178" s="558"/>
      <c r="AT178" s="561"/>
      <c r="AU178" s="558"/>
      <c r="AV178" s="558"/>
      <c r="AW178" s="558"/>
      <c r="AX178" s="559"/>
      <c r="AY178" s="560"/>
      <c r="AZ178" s="558"/>
      <c r="BA178" s="558"/>
      <c r="BB178" s="561"/>
      <c r="BC178" s="558"/>
      <c r="BD178" s="558"/>
      <c r="BE178" s="558"/>
      <c r="BF178" s="559"/>
      <c r="BG178" s="130"/>
      <c r="BH178" s="131"/>
      <c r="BI178" s="131"/>
      <c r="BJ178" s="131"/>
      <c r="BK178" s="131"/>
      <c r="BL178" s="131"/>
      <c r="BM178" s="131"/>
      <c r="BN178" s="134"/>
      <c r="BO178" s="134"/>
      <c r="BP178" s="134"/>
      <c r="BQ178" s="134"/>
      <c r="BR178" s="134"/>
      <c r="BS178" s="134"/>
      <c r="BT178" s="134"/>
      <c r="BU178" s="134"/>
      <c r="BV178" s="134"/>
      <c r="BW178" s="134"/>
      <c r="BX178" s="134"/>
      <c r="BY178" s="134"/>
      <c r="BZ178" s="134"/>
      <c r="CA178" s="134"/>
      <c r="CB178" s="134"/>
      <c r="CC178" s="134"/>
      <c r="CD178" s="134"/>
      <c r="CE178" s="134"/>
    </row>
    <row r="179" spans="2:83" ht="16.5" hidden="1" customHeight="1">
      <c r="B179" s="562" t="s">
        <v>206</v>
      </c>
      <c r="C179" s="562"/>
      <c r="D179" s="563" t="str">
        <f t="shared" si="28"/>
        <v/>
      </c>
      <c r="E179" s="563"/>
      <c r="F179" s="563"/>
      <c r="G179" s="563"/>
      <c r="H179" s="563"/>
      <c r="I179" s="563"/>
      <c r="J179" s="563"/>
      <c r="K179" s="563"/>
      <c r="L179" s="563"/>
      <c r="M179" s="564"/>
      <c r="N179" s="565"/>
      <c r="O179" s="566"/>
      <c r="P179" s="566"/>
      <c r="Q179" s="566"/>
      <c r="R179" s="566"/>
      <c r="S179" s="566"/>
      <c r="T179" s="566"/>
      <c r="U179" s="567"/>
      <c r="V179" s="565"/>
      <c r="W179" s="566"/>
      <c r="X179" s="566"/>
      <c r="Y179" s="566"/>
      <c r="Z179" s="566"/>
      <c r="AA179" s="566"/>
      <c r="AB179" s="566"/>
      <c r="AC179" s="567"/>
      <c r="AD179" s="568"/>
      <c r="AE179" s="568"/>
      <c r="AF179" s="568"/>
      <c r="AG179" s="568"/>
      <c r="AH179" s="568"/>
      <c r="AI179" s="568"/>
      <c r="AJ179" s="568"/>
      <c r="AK179" s="568"/>
      <c r="AL179" s="568"/>
      <c r="AM179" s="568"/>
      <c r="AN179" s="568"/>
      <c r="AO179" s="568"/>
      <c r="AP179" s="568"/>
      <c r="AQ179" s="560"/>
      <c r="AR179" s="558"/>
      <c r="AS179" s="558"/>
      <c r="AT179" s="561"/>
      <c r="AU179" s="558"/>
      <c r="AV179" s="558"/>
      <c r="AW179" s="558"/>
      <c r="AX179" s="559"/>
      <c r="AY179" s="560"/>
      <c r="AZ179" s="558"/>
      <c r="BA179" s="558"/>
      <c r="BB179" s="561"/>
      <c r="BC179" s="558"/>
      <c r="BD179" s="558"/>
      <c r="BE179" s="558"/>
      <c r="BF179" s="559"/>
      <c r="BG179" s="130"/>
      <c r="BH179" s="131"/>
      <c r="BI179" s="131"/>
      <c r="BJ179" s="131"/>
      <c r="BK179" s="85"/>
      <c r="BL179" s="85"/>
      <c r="BM179" s="85"/>
      <c r="BN179" s="134"/>
      <c r="BO179" s="134"/>
      <c r="BP179" s="134"/>
      <c r="BQ179" s="134"/>
      <c r="BR179" s="134"/>
      <c r="BS179" s="134"/>
      <c r="BT179" s="134"/>
      <c r="BU179" s="134"/>
      <c r="BV179" s="134"/>
      <c r="BW179" s="134"/>
      <c r="BX179" s="134"/>
      <c r="BY179" s="134"/>
      <c r="BZ179" s="134"/>
      <c r="CA179" s="134"/>
      <c r="CB179" s="134"/>
      <c r="CC179" s="134"/>
      <c r="CD179" s="134"/>
      <c r="CE179" s="134"/>
    </row>
    <row r="180" spans="2:83" ht="16.5" hidden="1" customHeight="1">
      <c r="B180" s="562" t="s">
        <v>207</v>
      </c>
      <c r="C180" s="562"/>
      <c r="D180" s="563" t="str">
        <f t="shared" si="28"/>
        <v/>
      </c>
      <c r="E180" s="563"/>
      <c r="F180" s="563"/>
      <c r="G180" s="563"/>
      <c r="H180" s="563"/>
      <c r="I180" s="563"/>
      <c r="J180" s="563"/>
      <c r="K180" s="563"/>
      <c r="L180" s="563"/>
      <c r="M180" s="564"/>
      <c r="N180" s="565"/>
      <c r="O180" s="566"/>
      <c r="P180" s="566"/>
      <c r="Q180" s="566"/>
      <c r="R180" s="566"/>
      <c r="S180" s="566"/>
      <c r="T180" s="566"/>
      <c r="U180" s="567"/>
      <c r="V180" s="565"/>
      <c r="W180" s="566"/>
      <c r="X180" s="566"/>
      <c r="Y180" s="566"/>
      <c r="Z180" s="566"/>
      <c r="AA180" s="566"/>
      <c r="AB180" s="566"/>
      <c r="AC180" s="567"/>
      <c r="AD180" s="568"/>
      <c r="AE180" s="568"/>
      <c r="AF180" s="568"/>
      <c r="AG180" s="568"/>
      <c r="AH180" s="568"/>
      <c r="AI180" s="568"/>
      <c r="AJ180" s="568"/>
      <c r="AK180" s="568"/>
      <c r="AL180" s="568"/>
      <c r="AM180" s="568"/>
      <c r="AN180" s="568"/>
      <c r="AO180" s="568"/>
      <c r="AP180" s="568"/>
      <c r="AQ180" s="560"/>
      <c r="AR180" s="558"/>
      <c r="AS180" s="558"/>
      <c r="AT180" s="561"/>
      <c r="AU180" s="558"/>
      <c r="AV180" s="558"/>
      <c r="AW180" s="558"/>
      <c r="AX180" s="559"/>
      <c r="AY180" s="560"/>
      <c r="AZ180" s="558"/>
      <c r="BA180" s="558"/>
      <c r="BB180" s="561"/>
      <c r="BC180" s="558"/>
      <c r="BD180" s="558"/>
      <c r="BE180" s="558"/>
      <c r="BF180" s="559"/>
      <c r="BG180" s="130"/>
      <c r="BH180" s="131"/>
      <c r="BI180" s="131"/>
      <c r="BJ180" s="131"/>
      <c r="BK180" s="85"/>
      <c r="BL180" s="85"/>
      <c r="BM180" s="85"/>
      <c r="BN180" s="134"/>
      <c r="BO180" s="134"/>
      <c r="BP180" s="134"/>
      <c r="BQ180" s="134"/>
      <c r="BR180" s="134"/>
      <c r="BS180" s="134"/>
      <c r="BT180" s="134"/>
      <c r="BU180" s="134"/>
      <c r="BV180" s="134"/>
      <c r="BW180" s="134"/>
      <c r="BX180" s="134"/>
      <c r="BY180" s="134"/>
      <c r="BZ180" s="134"/>
      <c r="CA180" s="134"/>
      <c r="CB180" s="134"/>
      <c r="CC180" s="134"/>
      <c r="CD180" s="134"/>
      <c r="CE180" s="134"/>
    </row>
    <row r="181" spans="2:83" ht="16.5" hidden="1" customHeight="1">
      <c r="B181" s="562" t="s">
        <v>208</v>
      </c>
      <c r="C181" s="562"/>
      <c r="D181" s="563" t="str">
        <f t="shared" si="28"/>
        <v/>
      </c>
      <c r="E181" s="563"/>
      <c r="F181" s="563"/>
      <c r="G181" s="563"/>
      <c r="H181" s="563"/>
      <c r="I181" s="563"/>
      <c r="J181" s="563"/>
      <c r="K181" s="563"/>
      <c r="L181" s="563"/>
      <c r="M181" s="564"/>
      <c r="N181" s="565"/>
      <c r="O181" s="566"/>
      <c r="P181" s="566"/>
      <c r="Q181" s="566"/>
      <c r="R181" s="566"/>
      <c r="S181" s="566"/>
      <c r="T181" s="566"/>
      <c r="U181" s="567"/>
      <c r="V181" s="565"/>
      <c r="W181" s="566"/>
      <c r="X181" s="566"/>
      <c r="Y181" s="566"/>
      <c r="Z181" s="566"/>
      <c r="AA181" s="566"/>
      <c r="AB181" s="566"/>
      <c r="AC181" s="567"/>
      <c r="AD181" s="568"/>
      <c r="AE181" s="568"/>
      <c r="AF181" s="568"/>
      <c r="AG181" s="568"/>
      <c r="AH181" s="568"/>
      <c r="AI181" s="568"/>
      <c r="AJ181" s="568"/>
      <c r="AK181" s="568"/>
      <c r="AL181" s="568"/>
      <c r="AM181" s="568"/>
      <c r="AN181" s="568"/>
      <c r="AO181" s="568"/>
      <c r="AP181" s="568"/>
      <c r="AQ181" s="560"/>
      <c r="AR181" s="558"/>
      <c r="AS181" s="558"/>
      <c r="AT181" s="561"/>
      <c r="AU181" s="558"/>
      <c r="AV181" s="558"/>
      <c r="AW181" s="558"/>
      <c r="AX181" s="559"/>
      <c r="AY181" s="560"/>
      <c r="AZ181" s="558"/>
      <c r="BA181" s="558"/>
      <c r="BB181" s="561"/>
      <c r="BC181" s="558"/>
      <c r="BD181" s="558"/>
      <c r="BE181" s="558"/>
      <c r="BF181" s="559"/>
      <c r="BG181" s="130"/>
      <c r="BH181" s="131"/>
      <c r="BI181" s="131"/>
      <c r="BJ181" s="131"/>
      <c r="BK181" s="85"/>
      <c r="BL181" s="85"/>
      <c r="BM181" s="85"/>
      <c r="BN181" s="134"/>
      <c r="BO181" s="134"/>
      <c r="BP181" s="134"/>
      <c r="BQ181" s="134"/>
      <c r="BR181" s="134"/>
      <c r="BS181" s="134"/>
      <c r="BT181" s="134"/>
      <c r="BU181" s="134"/>
      <c r="BV181" s="134"/>
      <c r="BW181" s="134"/>
      <c r="BX181" s="134"/>
      <c r="BY181" s="134"/>
      <c r="BZ181" s="134"/>
      <c r="CA181" s="134"/>
      <c r="CB181" s="134"/>
      <c r="CC181" s="134"/>
      <c r="CD181" s="134"/>
      <c r="CE181" s="134"/>
    </row>
    <row r="182" spans="2:83" ht="16.5" hidden="1" customHeight="1">
      <c r="B182" s="562" t="s">
        <v>209</v>
      </c>
      <c r="C182" s="562"/>
      <c r="D182" s="563" t="str">
        <f t="shared" si="28"/>
        <v/>
      </c>
      <c r="E182" s="563"/>
      <c r="F182" s="563"/>
      <c r="G182" s="563"/>
      <c r="H182" s="563"/>
      <c r="I182" s="563"/>
      <c r="J182" s="563"/>
      <c r="K182" s="563"/>
      <c r="L182" s="563"/>
      <c r="M182" s="564"/>
      <c r="N182" s="565"/>
      <c r="O182" s="566"/>
      <c r="P182" s="566"/>
      <c r="Q182" s="566"/>
      <c r="R182" s="566"/>
      <c r="S182" s="566"/>
      <c r="T182" s="566"/>
      <c r="U182" s="567"/>
      <c r="V182" s="565"/>
      <c r="W182" s="566"/>
      <c r="X182" s="566"/>
      <c r="Y182" s="566"/>
      <c r="Z182" s="566"/>
      <c r="AA182" s="566"/>
      <c r="AB182" s="566"/>
      <c r="AC182" s="567"/>
      <c r="AD182" s="568"/>
      <c r="AE182" s="568"/>
      <c r="AF182" s="568"/>
      <c r="AG182" s="568"/>
      <c r="AH182" s="568"/>
      <c r="AI182" s="568"/>
      <c r="AJ182" s="568"/>
      <c r="AK182" s="568"/>
      <c r="AL182" s="568"/>
      <c r="AM182" s="568"/>
      <c r="AN182" s="568"/>
      <c r="AO182" s="568"/>
      <c r="AP182" s="568"/>
      <c r="AQ182" s="560"/>
      <c r="AR182" s="558"/>
      <c r="AS182" s="558"/>
      <c r="AT182" s="561"/>
      <c r="AU182" s="558"/>
      <c r="AV182" s="558"/>
      <c r="AW182" s="558"/>
      <c r="AX182" s="559"/>
      <c r="AY182" s="560"/>
      <c r="AZ182" s="558"/>
      <c r="BA182" s="558"/>
      <c r="BB182" s="561"/>
      <c r="BC182" s="558"/>
      <c r="BD182" s="558"/>
      <c r="BE182" s="558"/>
      <c r="BF182" s="559"/>
      <c r="BG182" s="130"/>
      <c r="BH182" s="131"/>
      <c r="BI182" s="131"/>
      <c r="BJ182" s="131"/>
      <c r="BK182" s="85"/>
      <c r="BL182" s="85"/>
      <c r="BM182" s="85"/>
      <c r="BN182" s="134"/>
      <c r="BO182" s="134"/>
      <c r="BP182" s="134"/>
      <c r="BQ182" s="134"/>
      <c r="BR182" s="134"/>
      <c r="BS182" s="134"/>
      <c r="BT182" s="134"/>
      <c r="BU182" s="134"/>
      <c r="BV182" s="134"/>
      <c r="BW182" s="134"/>
      <c r="BX182" s="134"/>
      <c r="BY182" s="134"/>
      <c r="BZ182" s="134"/>
      <c r="CA182" s="134"/>
      <c r="CB182" s="134"/>
      <c r="CC182" s="134"/>
      <c r="CD182" s="134"/>
      <c r="CE182" s="134"/>
    </row>
    <row r="183" spans="2:83" ht="16.5" customHeight="1">
      <c r="BM183" s="134"/>
      <c r="BN183" s="134"/>
      <c r="BO183" s="134"/>
      <c r="BP183" s="134"/>
      <c r="BQ183" s="134"/>
      <c r="BR183" s="134"/>
      <c r="BS183" s="134"/>
      <c r="BT183" s="134"/>
      <c r="BU183" s="134"/>
      <c r="BV183" s="134"/>
      <c r="BW183" s="134"/>
      <c r="BX183" s="134"/>
      <c r="BY183" s="134"/>
      <c r="BZ183" s="134"/>
      <c r="CA183" s="134"/>
      <c r="CB183" s="134"/>
      <c r="CC183" s="134"/>
      <c r="CD183" s="134"/>
      <c r="CE183" s="134"/>
    </row>
    <row r="184" spans="2:83" s="86" customFormat="1" ht="16.5">
      <c r="B184" s="449" t="s">
        <v>288</v>
      </c>
      <c r="C184" s="449"/>
      <c r="D184" s="449"/>
      <c r="E184" s="449"/>
      <c r="F184" s="449"/>
      <c r="G184" s="449"/>
      <c r="H184" s="449"/>
      <c r="I184" s="449"/>
      <c r="O184" s="84"/>
      <c r="P184" s="84"/>
      <c r="Q184" s="84"/>
      <c r="R184" s="84"/>
      <c r="S184" s="84"/>
      <c r="T184" s="84"/>
      <c r="U184" s="84"/>
      <c r="V184" s="84"/>
      <c r="W184" s="84"/>
      <c r="X184" s="84"/>
      <c r="Y184" s="84"/>
      <c r="Z184" s="84"/>
      <c r="AA184" s="84"/>
      <c r="AB184" s="84"/>
      <c r="AC184" s="84"/>
      <c r="AD184" s="84"/>
      <c r="AE184" s="84"/>
      <c r="AF184" s="84"/>
      <c r="AG184" s="84"/>
      <c r="AH184" s="84"/>
      <c r="AI184" s="84"/>
      <c r="AJ184" s="84"/>
      <c r="AK184" s="84"/>
      <c r="AL184" s="84"/>
      <c r="AM184" s="84"/>
      <c r="AN184" s="84"/>
      <c r="AO184" s="84"/>
      <c r="AP184" s="84"/>
      <c r="AQ184" s="84"/>
      <c r="AR184" s="84"/>
      <c r="AS184" s="84"/>
      <c r="AT184" s="84"/>
      <c r="AU184" s="84"/>
      <c r="AV184" s="84"/>
      <c r="AW184" s="84"/>
      <c r="AX184" s="84"/>
      <c r="AY184" s="84"/>
      <c r="AZ184" s="84"/>
      <c r="BA184" s="84"/>
      <c r="BB184" s="84"/>
    </row>
    <row r="185" spans="2:83" s="86" customFormat="1" ht="16.5">
      <c r="B185" s="583" t="s">
        <v>59</v>
      </c>
      <c r="C185" s="576"/>
      <c r="D185" s="576"/>
      <c r="E185" s="576"/>
      <c r="F185" s="576"/>
      <c r="G185" s="576"/>
      <c r="H185" s="576"/>
      <c r="I185" s="576"/>
      <c r="J185" s="576"/>
      <c r="K185" s="584" t="s">
        <v>94</v>
      </c>
      <c r="L185" s="584"/>
      <c r="M185" s="584"/>
      <c r="N185" s="584"/>
      <c r="O185" s="584"/>
      <c r="P185" s="584"/>
      <c r="Q185" s="584"/>
      <c r="R185" s="584"/>
      <c r="S185" s="584"/>
      <c r="T185" s="584"/>
      <c r="U185" s="584"/>
      <c r="V185" s="584"/>
      <c r="W185" s="584"/>
      <c r="X185" s="584"/>
      <c r="Y185" s="584"/>
      <c r="Z185" s="584"/>
      <c r="AA185" s="584"/>
      <c r="AB185" s="584"/>
      <c r="AC185" s="584"/>
      <c r="AD185" s="584"/>
      <c r="AE185" s="584"/>
      <c r="AF185" s="584"/>
      <c r="AG185" s="584"/>
      <c r="AH185" s="584"/>
      <c r="AI185" s="584"/>
      <c r="AJ185" s="584"/>
      <c r="AK185" s="584"/>
      <c r="AL185" s="584"/>
      <c r="AM185" s="584"/>
      <c r="AN185" s="584"/>
      <c r="AO185" s="584"/>
      <c r="AP185" s="584"/>
      <c r="AQ185" s="584"/>
      <c r="AR185" s="584"/>
      <c r="AS185" s="584"/>
      <c r="AT185" s="584"/>
      <c r="AU185" s="584"/>
      <c r="AV185" s="584"/>
      <c r="AW185" s="584"/>
      <c r="AX185" s="584"/>
      <c r="AY185" s="584"/>
      <c r="AZ185" s="584"/>
      <c r="BA185" s="585"/>
      <c r="BB185" s="83"/>
    </row>
    <row r="186" spans="2:83" s="86" customFormat="1" ht="16.5">
      <c r="B186" s="586" t="s">
        <v>60</v>
      </c>
      <c r="C186" s="587"/>
      <c r="D186" s="587"/>
      <c r="E186" s="587"/>
      <c r="F186" s="587"/>
      <c r="G186" s="587"/>
      <c r="H186" s="587"/>
      <c r="I186" s="587"/>
      <c r="J186" s="587"/>
      <c r="K186" s="588" t="s">
        <v>92</v>
      </c>
      <c r="L186" s="588"/>
      <c r="M186" s="588"/>
      <c r="N186" s="588"/>
      <c r="O186" s="588"/>
      <c r="P186" s="588"/>
      <c r="Q186" s="588"/>
      <c r="R186" s="588"/>
      <c r="S186" s="588"/>
      <c r="T186" s="588"/>
      <c r="U186" s="588"/>
      <c r="V186" s="588"/>
      <c r="W186" s="588"/>
      <c r="X186" s="588"/>
      <c r="Y186" s="588"/>
      <c r="Z186" s="588"/>
      <c r="AA186" s="588"/>
      <c r="AB186" s="588"/>
      <c r="AC186" s="588"/>
      <c r="AD186" s="588"/>
      <c r="AE186" s="588"/>
      <c r="AF186" s="588"/>
      <c r="AG186" s="588"/>
      <c r="AH186" s="588"/>
      <c r="AI186" s="588"/>
      <c r="AJ186" s="588"/>
      <c r="AK186" s="588"/>
      <c r="AL186" s="588"/>
      <c r="AM186" s="588"/>
      <c r="AN186" s="588"/>
      <c r="AO186" s="588"/>
      <c r="AP186" s="588"/>
      <c r="AQ186" s="588"/>
      <c r="AR186" s="588"/>
      <c r="AS186" s="588"/>
      <c r="AT186" s="588"/>
      <c r="AU186" s="588"/>
      <c r="AV186" s="588"/>
      <c r="AW186" s="588"/>
      <c r="AX186" s="588"/>
      <c r="AY186" s="588"/>
      <c r="AZ186" s="588"/>
      <c r="BA186" s="589"/>
      <c r="BB186" s="83"/>
    </row>
    <row r="187" spans="2:83" s="86" customFormat="1" ht="16.5">
      <c r="B187" s="590"/>
      <c r="C187" s="591"/>
      <c r="D187" s="591"/>
      <c r="E187" s="591"/>
      <c r="F187" s="591"/>
      <c r="G187" s="591"/>
      <c r="H187" s="591"/>
      <c r="I187" s="591"/>
      <c r="J187" s="591"/>
      <c r="K187" s="576" t="s">
        <v>61</v>
      </c>
      <c r="L187" s="576"/>
      <c r="M187" s="576"/>
      <c r="N187" s="576"/>
      <c r="O187" s="576"/>
      <c r="P187" s="576"/>
      <c r="Q187" s="576"/>
      <c r="R187" s="576"/>
      <c r="S187" s="576"/>
      <c r="T187" s="576"/>
      <c r="U187" s="576" t="s">
        <v>62</v>
      </c>
      <c r="V187" s="576"/>
      <c r="W187" s="576"/>
      <c r="X187" s="576"/>
      <c r="Y187" s="576"/>
      <c r="Z187" s="576" t="s">
        <v>63</v>
      </c>
      <c r="AA187" s="576"/>
      <c r="AB187" s="576"/>
      <c r="AC187" s="576"/>
      <c r="AD187" s="576"/>
      <c r="AE187" s="576"/>
      <c r="AF187" s="576"/>
      <c r="AG187" s="576"/>
      <c r="AH187" s="576"/>
      <c r="AI187" s="576"/>
      <c r="AJ187" s="576"/>
      <c r="AK187" s="576"/>
      <c r="AL187" s="576"/>
      <c r="AM187" s="576"/>
      <c r="AN187" s="576"/>
      <c r="AO187" s="576"/>
      <c r="AP187" s="576" t="s">
        <v>64</v>
      </c>
      <c r="AQ187" s="576"/>
      <c r="AR187" s="576"/>
      <c r="AS187" s="576"/>
      <c r="AT187" s="576"/>
      <c r="AU187" s="576" t="s">
        <v>65</v>
      </c>
      <c r="AV187" s="576"/>
      <c r="AW187" s="576"/>
      <c r="AX187" s="576"/>
      <c r="AY187" s="576"/>
      <c r="AZ187" s="576"/>
      <c r="BA187" s="577"/>
      <c r="BB187" s="83"/>
    </row>
    <row r="188" spans="2:83" s="86" customFormat="1" ht="25.5">
      <c r="B188" s="578" t="s">
        <v>66</v>
      </c>
      <c r="C188" s="579"/>
      <c r="D188" s="579"/>
      <c r="E188" s="579"/>
      <c r="F188" s="579"/>
      <c r="G188" s="579"/>
      <c r="H188" s="579"/>
      <c r="I188" s="579"/>
      <c r="J188" s="579"/>
      <c r="K188" s="580" t="s">
        <v>289</v>
      </c>
      <c r="L188" s="580"/>
      <c r="M188" s="580"/>
      <c r="N188" s="580"/>
      <c r="O188" s="580"/>
      <c r="P188" s="580"/>
      <c r="Q188" s="580"/>
      <c r="R188" s="580"/>
      <c r="S188" s="580"/>
      <c r="T188" s="580"/>
      <c r="U188" s="580" t="s">
        <v>290</v>
      </c>
      <c r="V188" s="580"/>
      <c r="W188" s="580"/>
      <c r="X188" s="580"/>
      <c r="Y188" s="580"/>
      <c r="Z188" s="580" t="s" ph="1">
        <v>291</v>
      </c>
      <c r="AA188" s="580" ph="1"/>
      <c r="AB188" s="580" ph="1"/>
      <c r="AC188" s="580" ph="1"/>
      <c r="AD188" s="580" ph="1"/>
      <c r="AE188" s="580"/>
      <c r="AF188" s="580"/>
      <c r="AG188" s="580"/>
      <c r="AH188" s="580"/>
      <c r="AI188" s="580"/>
      <c r="AJ188" s="580"/>
      <c r="AK188" s="580"/>
      <c r="AL188" s="580"/>
      <c r="AM188" s="580"/>
      <c r="AN188" s="580" ph="1"/>
      <c r="AO188" s="580" ph="1"/>
      <c r="AP188" s="580" t="s">
        <v>292</v>
      </c>
      <c r="AQ188" s="580"/>
      <c r="AR188" s="580"/>
      <c r="AS188" s="580"/>
      <c r="AT188" s="580"/>
      <c r="AU188" s="581" t="s">
        <v>293</v>
      </c>
      <c r="AV188" s="580"/>
      <c r="AW188" s="580"/>
      <c r="AX188" s="580"/>
      <c r="AY188" s="580"/>
      <c r="AZ188" s="580"/>
      <c r="BA188" s="582"/>
      <c r="BB188" s="83"/>
    </row>
    <row r="189" spans="2:83" s="86" customFormat="1" ht="25.5">
      <c r="B189" s="571" t="s">
        <v>67</v>
      </c>
      <c r="C189" s="572"/>
      <c r="D189" s="572"/>
      <c r="E189" s="572"/>
      <c r="F189" s="572"/>
      <c r="G189" s="572"/>
      <c r="H189" s="572"/>
      <c r="I189" s="572"/>
      <c r="J189" s="572"/>
      <c r="K189" s="573" t="s">
        <v>289</v>
      </c>
      <c r="L189" s="573"/>
      <c r="M189" s="573"/>
      <c r="N189" s="573"/>
      <c r="O189" s="573"/>
      <c r="P189" s="573"/>
      <c r="Q189" s="573"/>
      <c r="R189" s="573"/>
      <c r="S189" s="573"/>
      <c r="T189" s="573"/>
      <c r="U189" s="573" t="s">
        <v>280</v>
      </c>
      <c r="V189" s="573"/>
      <c r="W189" s="573"/>
      <c r="X189" s="573"/>
      <c r="Y189" s="573"/>
      <c r="Z189" s="573" t="s" ph="1">
        <v>294</v>
      </c>
      <c r="AA189" s="573" ph="1"/>
      <c r="AB189" s="573" ph="1"/>
      <c r="AC189" s="573" ph="1"/>
      <c r="AD189" s="573" ph="1"/>
      <c r="AE189" s="573"/>
      <c r="AF189" s="573"/>
      <c r="AG189" s="573"/>
      <c r="AH189" s="573"/>
      <c r="AI189" s="573"/>
      <c r="AJ189" s="573"/>
      <c r="AK189" s="573"/>
      <c r="AL189" s="573"/>
      <c r="AM189" s="573"/>
      <c r="AN189" s="573" ph="1"/>
      <c r="AO189" s="573" ph="1"/>
      <c r="AP189" s="573" t="s">
        <v>292</v>
      </c>
      <c r="AQ189" s="573"/>
      <c r="AR189" s="573"/>
      <c r="AS189" s="573"/>
      <c r="AT189" s="573"/>
      <c r="AU189" s="574" t="s">
        <v>293</v>
      </c>
      <c r="AV189" s="573"/>
      <c r="AW189" s="573"/>
      <c r="AX189" s="573"/>
      <c r="AY189" s="573"/>
      <c r="AZ189" s="573"/>
      <c r="BA189" s="575"/>
      <c r="BB189" s="83"/>
    </row>
    <row r="194" spans="27:42" ht="25.5">
      <c r="AA194" s="84" ph="1"/>
      <c r="AB194" s="84" ph="1"/>
      <c r="AC194" s="84" ph="1"/>
      <c r="AD194" s="84" ph="1"/>
      <c r="AN194" s="84" ph="1"/>
      <c r="AO194" s="84" ph="1"/>
      <c r="AP194" s="84" ph="1"/>
    </row>
    <row r="195" spans="27:42" ht="25.5">
      <c r="AA195" s="84" ph="1"/>
      <c r="AB195" s="84" ph="1"/>
      <c r="AC195" s="84" ph="1"/>
      <c r="AD195" s="84" ph="1"/>
      <c r="AN195" s="84" ph="1"/>
      <c r="AO195" s="84" ph="1"/>
      <c r="AP195" s="84" ph="1"/>
    </row>
    <row r="196" spans="27:42" ht="25.5">
      <c r="AA196" s="84" ph="1"/>
      <c r="AB196" s="84" ph="1"/>
      <c r="AC196" s="84" ph="1"/>
      <c r="AD196" s="84" ph="1"/>
      <c r="AN196" s="84" ph="1"/>
      <c r="AO196" s="84" ph="1"/>
      <c r="AP196" s="84" ph="1"/>
    </row>
    <row r="197" spans="27:42" ht="25.5">
      <c r="AA197" s="84" ph="1"/>
      <c r="AB197" s="84" ph="1"/>
      <c r="AC197" s="84" ph="1"/>
      <c r="AD197" s="84" ph="1"/>
      <c r="AN197" s="84" ph="1"/>
      <c r="AO197" s="84" ph="1"/>
      <c r="AP197" s="84" ph="1"/>
    </row>
    <row r="203" spans="27:42" ht="25.5">
      <c r="AA203" s="84" ph="1"/>
      <c r="AB203" s="84" ph="1"/>
      <c r="AC203" s="84" ph="1"/>
      <c r="AD203" s="84" ph="1"/>
      <c r="AN203" s="84" ph="1"/>
      <c r="AO203" s="84" ph="1"/>
      <c r="AP203" s="84" ph="1"/>
    </row>
    <row r="204" spans="27:42" ht="25.5">
      <c r="AA204" s="84" ph="1"/>
      <c r="AB204" s="84" ph="1"/>
      <c r="AC204" s="84" ph="1"/>
      <c r="AD204" s="84" ph="1"/>
      <c r="AN204" s="84" ph="1"/>
      <c r="AO204" s="84" ph="1"/>
      <c r="AP204" s="84" ph="1"/>
    </row>
    <row r="205" spans="27:42" ht="25.5">
      <c r="AA205" s="84" ph="1"/>
      <c r="AB205" s="84" ph="1"/>
      <c r="AC205" s="84" ph="1"/>
      <c r="AD205" s="84" ph="1"/>
      <c r="AN205" s="84" ph="1"/>
      <c r="AO205" s="84" ph="1"/>
      <c r="AP205" s="84" ph="1"/>
    </row>
    <row r="206" spans="27:42" ht="25.5">
      <c r="AA206" s="84" ph="1"/>
      <c r="AB206" s="84" ph="1"/>
      <c r="AC206" s="84" ph="1"/>
      <c r="AD206" s="84" ph="1"/>
      <c r="AN206" s="84" ph="1"/>
      <c r="AO206" s="84" ph="1"/>
      <c r="AP206" s="84" ph="1"/>
    </row>
    <row r="210" spans="27:42" ht="25.5">
      <c r="AA210" s="84" ph="1"/>
      <c r="AB210" s="84" ph="1"/>
      <c r="AC210" s="84" ph="1"/>
      <c r="AD210" s="84" ph="1"/>
      <c r="AN210" s="84" ph="1"/>
      <c r="AO210" s="84" ph="1"/>
      <c r="AP210" s="84" ph="1"/>
    </row>
    <row r="211" spans="27:42" ht="25.5">
      <c r="AA211" s="84" ph="1"/>
      <c r="AB211" s="84" ph="1"/>
      <c r="AC211" s="84" ph="1"/>
      <c r="AD211" s="84" ph="1"/>
      <c r="AN211" s="84" ph="1"/>
      <c r="AO211" s="84" ph="1"/>
      <c r="AP211" s="84" ph="1"/>
    </row>
    <row r="212" spans="27:42" ht="25.5">
      <c r="AA212" s="84" ph="1"/>
      <c r="AB212" s="84" ph="1"/>
      <c r="AC212" s="84" ph="1"/>
      <c r="AD212" s="84" ph="1"/>
      <c r="AN212" s="84" ph="1"/>
      <c r="AO212" s="84" ph="1"/>
      <c r="AP212" s="84" ph="1"/>
    </row>
    <row r="213" spans="27:42" ht="25.5">
      <c r="AA213" s="84" ph="1"/>
      <c r="AB213" s="84" ph="1"/>
      <c r="AC213" s="84" ph="1"/>
      <c r="AD213" s="84" ph="1"/>
      <c r="AN213" s="84" ph="1"/>
      <c r="AO213" s="84" ph="1"/>
      <c r="AP213" s="84" ph="1"/>
    </row>
    <row r="219" spans="27:42" ht="25.5">
      <c r="AA219" s="84" ph="1"/>
      <c r="AB219" s="84" ph="1"/>
      <c r="AC219" s="84" ph="1"/>
      <c r="AD219" s="84" ph="1"/>
      <c r="AN219" s="84" ph="1"/>
      <c r="AO219" s="84" ph="1"/>
      <c r="AP219" s="84" ph="1"/>
    </row>
    <row r="222" spans="27:42" ht="25.5">
      <c r="AA222" s="84" ph="1"/>
      <c r="AB222" s="84" ph="1"/>
      <c r="AC222" s="84" ph="1"/>
      <c r="AD222" s="84" ph="1"/>
      <c r="AN222" s="84" ph="1"/>
      <c r="AO222" s="84" ph="1"/>
      <c r="AP222" s="84" ph="1"/>
    </row>
    <row r="223" spans="27:42" ht="25.5">
      <c r="AA223" s="84" ph="1"/>
      <c r="AB223" s="84" ph="1"/>
      <c r="AC223" s="84" ph="1"/>
      <c r="AD223" s="84" ph="1"/>
      <c r="AN223" s="84" ph="1"/>
      <c r="AO223" s="84" ph="1"/>
      <c r="AP223" s="84" ph="1"/>
    </row>
    <row r="224" spans="27:42" ht="25.5">
      <c r="AA224" s="84" ph="1"/>
      <c r="AB224" s="84" ph="1"/>
      <c r="AC224" s="84" ph="1"/>
      <c r="AD224" s="84" ph="1"/>
      <c r="AN224" s="84" ph="1"/>
      <c r="AO224" s="84" ph="1"/>
      <c r="AP224" s="84" ph="1"/>
    </row>
    <row r="225" spans="27:42" ht="25.5">
      <c r="AA225" s="84" ph="1"/>
      <c r="AB225" s="84" ph="1"/>
      <c r="AC225" s="84" ph="1"/>
      <c r="AD225" s="84" ph="1"/>
      <c r="AN225" s="84" ph="1"/>
      <c r="AO225" s="84" ph="1"/>
      <c r="AP225" s="84" ph="1"/>
    </row>
    <row r="227" spans="27:42" ht="25.5">
      <c r="AA227" s="84" ph="1"/>
      <c r="AB227" s="84" ph="1"/>
      <c r="AC227" s="84" ph="1"/>
      <c r="AD227" s="84" ph="1"/>
      <c r="AN227" s="84" ph="1"/>
      <c r="AO227" s="84" ph="1"/>
      <c r="AP227" s="84" ph="1"/>
    </row>
    <row r="229" spans="27:42" ht="25.5">
      <c r="AA229" s="84" ph="1"/>
      <c r="AB229" s="84" ph="1"/>
      <c r="AC229" s="84" ph="1"/>
      <c r="AD229" s="84" ph="1"/>
      <c r="AN229" s="84" ph="1"/>
      <c r="AO229" s="84" ph="1"/>
      <c r="AP229" s="84" ph="1"/>
    </row>
    <row r="230" spans="27:42" ht="25.5">
      <c r="AA230" s="84" ph="1"/>
      <c r="AB230" s="84" ph="1"/>
      <c r="AC230" s="84" ph="1"/>
      <c r="AD230" s="84" ph="1"/>
      <c r="AN230" s="84" ph="1"/>
      <c r="AO230" s="84" ph="1"/>
      <c r="AP230" s="84" ph="1"/>
    </row>
    <row r="231" spans="27:42" ht="25.5">
      <c r="AA231" s="84" ph="1"/>
      <c r="AB231" s="84" ph="1"/>
      <c r="AC231" s="84" ph="1"/>
      <c r="AD231" s="84" ph="1"/>
      <c r="AN231" s="84" ph="1"/>
      <c r="AO231" s="84" ph="1"/>
      <c r="AP231" s="84" ph="1"/>
    </row>
    <row r="232" spans="27:42" ht="25.5">
      <c r="AA232" s="84" ph="1"/>
      <c r="AB232" s="84" ph="1"/>
      <c r="AC232" s="84" ph="1"/>
      <c r="AD232" s="84" ph="1"/>
      <c r="AN232" s="84" ph="1"/>
      <c r="AO232" s="84" ph="1"/>
      <c r="AP232" s="84" ph="1"/>
    </row>
    <row r="235" spans="27:42" ht="25.5">
      <c r="AA235" s="84" ph="1"/>
      <c r="AB235" s="84" ph="1"/>
      <c r="AC235" s="84" ph="1"/>
      <c r="AD235" s="84" ph="1"/>
      <c r="AN235" s="84" ph="1"/>
      <c r="AO235" s="84" ph="1"/>
      <c r="AP235" s="84" ph="1"/>
    </row>
    <row r="238" spans="27:42" ht="25.5">
      <c r="AA238" s="84" ph="1"/>
      <c r="AB238" s="84" ph="1"/>
      <c r="AC238" s="84" ph="1"/>
      <c r="AD238" s="84" ph="1"/>
      <c r="AN238" s="84" ph="1"/>
      <c r="AO238" s="84" ph="1"/>
      <c r="AP238" s="84" ph="1"/>
    </row>
    <row r="239" spans="27:42" ht="25.5">
      <c r="AA239" s="84" ph="1"/>
      <c r="AB239" s="84" ph="1"/>
      <c r="AC239" s="84" ph="1"/>
      <c r="AD239" s="84" ph="1"/>
      <c r="AN239" s="84" ph="1"/>
      <c r="AO239" s="84" ph="1"/>
      <c r="AP239" s="84" ph="1"/>
    </row>
    <row r="240" spans="27:42" ht="25.5">
      <c r="AA240" s="84" ph="1"/>
      <c r="AB240" s="84" ph="1"/>
      <c r="AC240" s="84" ph="1"/>
      <c r="AD240" s="84" ph="1"/>
      <c r="AN240" s="84" ph="1"/>
      <c r="AO240" s="84" ph="1"/>
      <c r="AP240" s="84" ph="1"/>
    </row>
    <row r="241" spans="27:42" ht="25.5">
      <c r="AA241" s="84" ph="1"/>
      <c r="AB241" s="84" ph="1"/>
      <c r="AC241" s="84" ph="1"/>
      <c r="AD241" s="84" ph="1"/>
      <c r="AN241" s="84" ph="1"/>
      <c r="AO241" s="84" ph="1"/>
      <c r="AP241" s="84" ph="1"/>
    </row>
    <row r="242" spans="27:42" ht="25.5">
      <c r="AA242" s="84" ph="1"/>
      <c r="AB242" s="84" ph="1"/>
      <c r="AC242" s="84" ph="1"/>
      <c r="AD242" s="84" ph="1"/>
      <c r="AN242" s="84" ph="1"/>
      <c r="AO242" s="84" ph="1"/>
      <c r="AP242" s="84" ph="1"/>
    </row>
    <row r="243" spans="27:42" ht="25.5">
      <c r="AA243" s="84" ph="1"/>
      <c r="AB243" s="84" ph="1"/>
      <c r="AC243" s="84" ph="1"/>
      <c r="AD243" s="84" ph="1"/>
      <c r="AN243" s="84" ph="1"/>
      <c r="AO243" s="84" ph="1"/>
      <c r="AP243" s="84" ph="1"/>
    </row>
    <row r="245" spans="27:42" ht="25.5">
      <c r="AA245" s="84" ph="1"/>
      <c r="AB245" s="84" ph="1"/>
      <c r="AC245" s="84" ph="1"/>
      <c r="AD245" s="84" ph="1"/>
      <c r="AN245" s="84" ph="1"/>
      <c r="AO245" s="84" ph="1"/>
      <c r="AP245" s="84" ph="1"/>
    </row>
    <row r="246" spans="27:42" ht="25.5">
      <c r="AA246" s="84" ph="1"/>
      <c r="AB246" s="84" ph="1"/>
      <c r="AC246" s="84" ph="1"/>
      <c r="AD246" s="84" ph="1"/>
      <c r="AN246" s="84" ph="1"/>
      <c r="AO246" s="84" ph="1"/>
      <c r="AP246" s="84" ph="1"/>
    </row>
    <row r="247" spans="27:42" ht="25.5">
      <c r="AA247" s="84" ph="1"/>
      <c r="AB247" s="84" ph="1"/>
      <c r="AC247" s="84" ph="1"/>
      <c r="AD247" s="84" ph="1"/>
      <c r="AN247" s="84" ph="1"/>
      <c r="AO247" s="84" ph="1"/>
      <c r="AP247" s="84" ph="1"/>
    </row>
    <row r="248" spans="27:42" ht="25.5">
      <c r="AA248" s="84" ph="1"/>
      <c r="AB248" s="84" ph="1"/>
      <c r="AC248" s="84" ph="1"/>
      <c r="AD248" s="84" ph="1"/>
      <c r="AN248" s="84" ph="1"/>
      <c r="AO248" s="84" ph="1"/>
      <c r="AP248" s="84" ph="1"/>
    </row>
    <row r="251" spans="27:42" ht="25.5">
      <c r="AA251" s="84" ph="1"/>
      <c r="AB251" s="84" ph="1"/>
      <c r="AC251" s="84" ph="1"/>
      <c r="AD251" s="84" ph="1"/>
      <c r="AN251" s="84" ph="1"/>
      <c r="AO251" s="84" ph="1"/>
      <c r="AP251" s="84" ph="1"/>
    </row>
    <row r="252" spans="27:42" ht="25.5">
      <c r="AA252" s="84" ph="1"/>
      <c r="AB252" s="84" ph="1"/>
      <c r="AC252" s="84" ph="1"/>
      <c r="AD252" s="84" ph="1"/>
      <c r="AN252" s="84" ph="1"/>
      <c r="AO252" s="84" ph="1"/>
      <c r="AP252" s="84" ph="1"/>
    </row>
    <row r="253" spans="27:42" ht="25.5">
      <c r="AA253" s="84" ph="1"/>
      <c r="AB253" s="84" ph="1"/>
      <c r="AC253" s="84" ph="1"/>
      <c r="AD253" s="84" ph="1"/>
      <c r="AN253" s="84" ph="1"/>
      <c r="AO253" s="84" ph="1"/>
      <c r="AP253" s="84" ph="1"/>
    </row>
    <row r="254" spans="27:42" ht="25.5">
      <c r="AA254" s="84" ph="1"/>
      <c r="AB254" s="84" ph="1"/>
      <c r="AC254" s="84" ph="1"/>
      <c r="AD254" s="84" ph="1"/>
      <c r="AN254" s="84" ph="1"/>
      <c r="AO254" s="84" ph="1"/>
      <c r="AP254" s="84" ph="1"/>
    </row>
    <row r="256" spans="27:42" ht="25.5">
      <c r="AA256" s="84" ph="1"/>
      <c r="AB256" s="84" ph="1"/>
      <c r="AC256" s="84" ph="1"/>
      <c r="AD256" s="84" ph="1"/>
      <c r="AN256" s="84" ph="1"/>
      <c r="AO256" s="84" ph="1"/>
      <c r="AP256" s="84" ph="1"/>
    </row>
    <row r="257" spans="27:42" ht="25.5">
      <c r="AA257" s="84" ph="1"/>
      <c r="AB257" s="84" ph="1"/>
      <c r="AC257" s="84" ph="1"/>
      <c r="AD257" s="84" ph="1"/>
      <c r="AN257" s="84" ph="1"/>
      <c r="AO257" s="84" ph="1"/>
      <c r="AP257" s="84" ph="1"/>
    </row>
    <row r="258" spans="27:42" ht="25.5">
      <c r="AA258" s="84" ph="1"/>
      <c r="AB258" s="84" ph="1"/>
      <c r="AC258" s="84" ph="1"/>
      <c r="AD258" s="84" ph="1"/>
      <c r="AN258" s="84" ph="1"/>
      <c r="AO258" s="84" ph="1"/>
      <c r="AP258" s="84" ph="1"/>
    </row>
    <row r="259" spans="27:42" ht="25.5">
      <c r="AA259" s="84" ph="1"/>
      <c r="AB259" s="84" ph="1"/>
      <c r="AC259" s="84" ph="1"/>
      <c r="AD259" s="84" ph="1"/>
      <c r="AN259" s="84" ph="1"/>
      <c r="AO259" s="84" ph="1"/>
      <c r="AP259" s="84" ph="1"/>
    </row>
    <row r="261" spans="27:42" ht="25.5">
      <c r="AA261" s="84" ph="1"/>
      <c r="AB261" s="84" ph="1"/>
      <c r="AC261" s="84" ph="1"/>
      <c r="AD261" s="84" ph="1"/>
      <c r="AN261" s="84" ph="1"/>
      <c r="AO261" s="84" ph="1"/>
      <c r="AP261" s="84" ph="1"/>
    </row>
    <row r="262" spans="27:42" ht="25.5">
      <c r="AA262" s="84" ph="1"/>
      <c r="AB262" s="84" ph="1"/>
      <c r="AC262" s="84" ph="1"/>
      <c r="AD262" s="84" ph="1"/>
      <c r="AN262" s="84" ph="1"/>
      <c r="AO262" s="84" ph="1"/>
      <c r="AP262" s="84" ph="1"/>
    </row>
    <row r="263" spans="27:42" ht="25.5">
      <c r="AA263" s="84" ph="1"/>
      <c r="AB263" s="84" ph="1"/>
      <c r="AC263" s="84" ph="1"/>
      <c r="AD263" s="84" ph="1"/>
      <c r="AN263" s="84" ph="1"/>
      <c r="AO263" s="84" ph="1"/>
      <c r="AP263" s="84" ph="1"/>
    </row>
    <row r="264" spans="27:42" ht="25.5">
      <c r="AA264" s="84" ph="1"/>
      <c r="AB264" s="84" ph="1"/>
      <c r="AC264" s="84" ph="1"/>
      <c r="AD264" s="84" ph="1"/>
      <c r="AN264" s="84" ph="1"/>
      <c r="AO264" s="84" ph="1"/>
      <c r="AP264" s="84" ph="1"/>
    </row>
    <row r="266" spans="27:42" ht="25.5">
      <c r="AA266" s="84" ph="1"/>
      <c r="AB266" s="84" ph="1"/>
      <c r="AC266" s="84" ph="1"/>
      <c r="AD266" s="84" ph="1"/>
      <c r="AN266" s="84" ph="1"/>
      <c r="AO266" s="84" ph="1"/>
      <c r="AP266" s="84" ph="1"/>
    </row>
    <row r="267" spans="27:42" ht="25.5">
      <c r="AA267" s="84" ph="1"/>
      <c r="AB267" s="84" ph="1"/>
      <c r="AC267" s="84" ph="1"/>
      <c r="AD267" s="84" ph="1"/>
      <c r="AN267" s="84" ph="1"/>
      <c r="AO267" s="84" ph="1"/>
      <c r="AP267" s="84" ph="1"/>
    </row>
    <row r="269" spans="27:42" ht="25.5">
      <c r="AA269" s="84" ph="1"/>
      <c r="AB269" s="84" ph="1"/>
      <c r="AC269" s="84" ph="1"/>
      <c r="AD269" s="84" ph="1"/>
      <c r="AN269" s="84" ph="1"/>
      <c r="AO269" s="84" ph="1"/>
      <c r="AP269" s="84" ph="1"/>
    </row>
    <row r="270" spans="27:42" ht="25.5">
      <c r="AA270" s="84" ph="1"/>
      <c r="AB270" s="84" ph="1"/>
      <c r="AC270" s="84" ph="1"/>
      <c r="AD270" s="84" ph="1"/>
      <c r="AN270" s="84" ph="1"/>
      <c r="AO270" s="84" ph="1"/>
      <c r="AP270" s="84" ph="1"/>
    </row>
    <row r="271" spans="27:42" ht="25.5">
      <c r="AA271" s="84" ph="1"/>
      <c r="AB271" s="84" ph="1"/>
      <c r="AC271" s="84" ph="1"/>
      <c r="AD271" s="84" ph="1"/>
      <c r="AN271" s="84" ph="1"/>
      <c r="AO271" s="84" ph="1"/>
      <c r="AP271" s="84" ph="1"/>
    </row>
    <row r="272" spans="27:42" ht="25.5">
      <c r="AA272" s="84" ph="1"/>
      <c r="AB272" s="84" ph="1"/>
      <c r="AC272" s="84" ph="1"/>
      <c r="AD272" s="84" ph="1"/>
      <c r="AN272" s="84" ph="1"/>
      <c r="AO272" s="84" ph="1"/>
      <c r="AP272" s="84" ph="1"/>
    </row>
    <row r="273" spans="27:42" ht="25.5">
      <c r="AA273" s="84" ph="1"/>
      <c r="AB273" s="84" ph="1"/>
      <c r="AC273" s="84" ph="1"/>
      <c r="AD273" s="84" ph="1"/>
      <c r="AN273" s="84" ph="1"/>
      <c r="AO273" s="84" ph="1"/>
      <c r="AP273" s="84" ph="1"/>
    </row>
    <row r="274" spans="27:42" ht="25.5">
      <c r="AA274" s="84" ph="1"/>
      <c r="AB274" s="84" ph="1"/>
      <c r="AC274" s="84" ph="1"/>
      <c r="AD274" s="84" ph="1"/>
      <c r="AN274" s="84" ph="1"/>
      <c r="AO274" s="84" ph="1"/>
      <c r="AP274" s="84" ph="1"/>
    </row>
    <row r="276" spans="27:42" ht="25.5">
      <c r="AA276" s="84" ph="1"/>
      <c r="AB276" s="84" ph="1"/>
      <c r="AC276" s="84" ph="1"/>
      <c r="AD276" s="84" ph="1"/>
      <c r="AN276" s="84" ph="1"/>
      <c r="AO276" s="84" ph="1"/>
      <c r="AP276" s="84" ph="1"/>
    </row>
    <row r="277" spans="27:42" ht="25.5">
      <c r="AA277" s="84" ph="1"/>
      <c r="AB277" s="84" ph="1"/>
      <c r="AC277" s="84" ph="1"/>
      <c r="AD277" s="84" ph="1"/>
      <c r="AN277" s="84" ph="1"/>
      <c r="AO277" s="84" ph="1"/>
      <c r="AP277" s="84" ph="1"/>
    </row>
    <row r="278" spans="27:42" ht="25.5">
      <c r="AA278" s="84" ph="1"/>
      <c r="AB278" s="84" ph="1"/>
      <c r="AC278" s="84" ph="1"/>
      <c r="AD278" s="84" ph="1"/>
      <c r="AN278" s="84" ph="1"/>
      <c r="AO278" s="84" ph="1"/>
      <c r="AP278" s="84" ph="1"/>
    </row>
    <row r="279" spans="27:42" ht="25.5">
      <c r="AA279" s="84" ph="1"/>
      <c r="AB279" s="84" ph="1"/>
      <c r="AC279" s="84" ph="1"/>
      <c r="AD279" s="84" ph="1"/>
      <c r="AN279" s="84" ph="1"/>
      <c r="AO279" s="84" ph="1"/>
      <c r="AP279" s="84" ph="1"/>
    </row>
    <row r="282" spans="27:42" ht="25.5">
      <c r="AA282" s="84" ph="1"/>
      <c r="AB282" s="84" ph="1"/>
      <c r="AC282" s="84" ph="1"/>
      <c r="AD282" s="84" ph="1"/>
      <c r="AN282" s="84" ph="1"/>
      <c r="AO282" s="84" ph="1"/>
      <c r="AP282" s="84" ph="1"/>
    </row>
    <row r="283" spans="27:42" ht="25.5">
      <c r="AA283" s="84" ph="1"/>
      <c r="AB283" s="84" ph="1"/>
      <c r="AC283" s="84" ph="1"/>
      <c r="AD283" s="84" ph="1"/>
      <c r="AN283" s="84" ph="1"/>
      <c r="AO283" s="84" ph="1"/>
      <c r="AP283" s="84" ph="1"/>
    </row>
    <row r="284" spans="27:42" ht="25.5">
      <c r="AA284" s="84" ph="1"/>
      <c r="AB284" s="84" ph="1"/>
      <c r="AC284" s="84" ph="1"/>
      <c r="AD284" s="84" ph="1"/>
      <c r="AN284" s="84" ph="1"/>
      <c r="AO284" s="84" ph="1"/>
      <c r="AP284" s="84" ph="1"/>
    </row>
    <row r="285" spans="27:42" ht="25.5">
      <c r="AA285" s="84" ph="1"/>
      <c r="AB285" s="84" ph="1"/>
      <c r="AC285" s="84" ph="1"/>
      <c r="AD285" s="84" ph="1"/>
      <c r="AN285" s="84" ph="1"/>
      <c r="AO285" s="84" ph="1"/>
      <c r="AP285" s="84" ph="1"/>
    </row>
    <row r="287" spans="27:42" ht="25.5">
      <c r="AA287" s="84" ph="1"/>
      <c r="AB287" s="84" ph="1"/>
      <c r="AC287" s="84" ph="1"/>
      <c r="AD287" s="84" ph="1"/>
      <c r="AN287" s="84" ph="1"/>
      <c r="AO287" s="84" ph="1"/>
      <c r="AP287" s="84" ph="1"/>
    </row>
    <row r="288" spans="27:42" ht="25.5">
      <c r="AA288" s="84" ph="1"/>
      <c r="AB288" s="84" ph="1"/>
      <c r="AC288" s="84" ph="1"/>
      <c r="AD288" s="84" ph="1"/>
      <c r="AN288" s="84" ph="1"/>
      <c r="AO288" s="84" ph="1"/>
      <c r="AP288" s="84" ph="1"/>
    </row>
    <row r="289" spans="27:42" ht="25.5">
      <c r="AA289" s="84" ph="1"/>
      <c r="AB289" s="84" ph="1"/>
      <c r="AC289" s="84" ph="1"/>
      <c r="AD289" s="84" ph="1"/>
      <c r="AN289" s="84" ph="1"/>
      <c r="AO289" s="84" ph="1"/>
      <c r="AP289" s="84" ph="1"/>
    </row>
    <row r="290" spans="27:42" ht="25.5">
      <c r="AA290" s="84" ph="1"/>
      <c r="AB290" s="84" ph="1"/>
      <c r="AC290" s="84" ph="1"/>
      <c r="AD290" s="84" ph="1"/>
      <c r="AN290" s="84" ph="1"/>
      <c r="AO290" s="84" ph="1"/>
      <c r="AP290" s="84" ph="1"/>
    </row>
    <row r="292" spans="27:42" ht="25.5">
      <c r="AA292" s="84" ph="1"/>
      <c r="AB292" s="84" ph="1"/>
      <c r="AC292" s="84" ph="1"/>
      <c r="AD292" s="84" ph="1"/>
      <c r="AN292" s="84" ph="1"/>
      <c r="AO292" s="84" ph="1"/>
      <c r="AP292" s="84" ph="1"/>
    </row>
    <row r="294" spans="27:42" ht="25.5">
      <c r="AA294" s="84" ph="1"/>
      <c r="AB294" s="84" ph="1"/>
      <c r="AC294" s="84" ph="1"/>
      <c r="AD294" s="84" ph="1"/>
      <c r="AN294" s="84" ph="1"/>
      <c r="AO294" s="84" ph="1"/>
      <c r="AP294" s="84" ph="1"/>
    </row>
    <row r="295" spans="27:42" ht="25.5">
      <c r="AA295" s="84" ph="1"/>
      <c r="AB295" s="84" ph="1"/>
      <c r="AC295" s="84" ph="1"/>
      <c r="AD295" s="84" ph="1"/>
      <c r="AN295" s="84" ph="1"/>
      <c r="AO295" s="84" ph="1"/>
      <c r="AP295" s="84" ph="1"/>
    </row>
    <row r="296" spans="27:42" ht="25.5">
      <c r="AA296" s="84" ph="1"/>
      <c r="AB296" s="84" ph="1"/>
      <c r="AC296" s="84" ph="1"/>
      <c r="AD296" s="84" ph="1"/>
      <c r="AN296" s="84" ph="1"/>
      <c r="AO296" s="84" ph="1"/>
      <c r="AP296" s="84" ph="1"/>
    </row>
    <row r="298" spans="27:42" ht="25.5">
      <c r="AA298" s="84" ph="1"/>
      <c r="AB298" s="84" ph="1"/>
      <c r="AC298" s="84" ph="1"/>
      <c r="AD298" s="84" ph="1"/>
      <c r="AN298" s="84" ph="1"/>
      <c r="AO298" s="84" ph="1"/>
      <c r="AP298" s="84" ph="1"/>
    </row>
    <row r="299" spans="27:42" ht="25.5">
      <c r="AA299" s="84" ph="1"/>
      <c r="AB299" s="84" ph="1"/>
      <c r="AC299" s="84" ph="1"/>
      <c r="AD299" s="84" ph="1"/>
      <c r="AN299" s="84" ph="1"/>
      <c r="AO299" s="84" ph="1"/>
      <c r="AP299" s="84" ph="1"/>
    </row>
    <row r="300" spans="27:42" ht="25.5">
      <c r="AA300" s="84" ph="1"/>
      <c r="AB300" s="84" ph="1"/>
      <c r="AC300" s="84" ph="1"/>
      <c r="AD300" s="84" ph="1"/>
      <c r="AN300" s="84" ph="1"/>
      <c r="AO300" s="84" ph="1"/>
      <c r="AP300" s="84" ph="1"/>
    </row>
    <row r="301" spans="27:42" ht="25.5">
      <c r="AA301" s="84" ph="1"/>
      <c r="AB301" s="84" ph="1"/>
      <c r="AC301" s="84" ph="1"/>
      <c r="AD301" s="84" ph="1"/>
      <c r="AN301" s="84" ph="1"/>
      <c r="AO301" s="84" ph="1"/>
      <c r="AP301" s="84" ph="1"/>
    </row>
    <row r="303" spans="27:42" ht="25.5">
      <c r="AA303" s="84" ph="1"/>
      <c r="AB303" s="84" ph="1"/>
      <c r="AC303" s="84" ph="1"/>
      <c r="AD303" s="84" ph="1"/>
      <c r="AN303" s="84" ph="1"/>
      <c r="AO303" s="84" ph="1"/>
      <c r="AP303" s="84" ph="1"/>
    </row>
    <row r="305" spans="27:42" ht="25.5">
      <c r="AA305" s="84" ph="1"/>
      <c r="AB305" s="84" ph="1"/>
      <c r="AC305" s="84" ph="1"/>
      <c r="AD305" s="84" ph="1"/>
      <c r="AN305" s="84" ph="1"/>
      <c r="AO305" s="84" ph="1"/>
      <c r="AP305" s="84" ph="1"/>
    </row>
    <row r="306" spans="27:42" ht="25.5">
      <c r="AA306" s="84" ph="1"/>
      <c r="AB306" s="84" ph="1"/>
      <c r="AC306" s="84" ph="1"/>
      <c r="AD306" s="84" ph="1"/>
      <c r="AN306" s="84" ph="1"/>
      <c r="AO306" s="84" ph="1"/>
      <c r="AP306" s="84" ph="1"/>
    </row>
    <row r="307" spans="27:42" ht="25.5">
      <c r="AA307" s="84" ph="1"/>
      <c r="AB307" s="84" ph="1"/>
      <c r="AC307" s="84" ph="1"/>
      <c r="AD307" s="84" ph="1"/>
      <c r="AN307" s="84" ph="1"/>
      <c r="AO307" s="84" ph="1"/>
      <c r="AP307" s="84" ph="1"/>
    </row>
    <row r="308" spans="27:42" ht="25.5">
      <c r="AA308" s="84" ph="1"/>
      <c r="AB308" s="84" ph="1"/>
      <c r="AC308" s="84" ph="1"/>
      <c r="AD308" s="84" ph="1"/>
      <c r="AN308" s="84" ph="1"/>
      <c r="AO308" s="84" ph="1"/>
      <c r="AP308" s="84" ph="1"/>
    </row>
    <row r="309" spans="27:42" ht="25.5">
      <c r="AA309" s="84" ph="1"/>
      <c r="AB309" s="84" ph="1"/>
      <c r="AC309" s="84" ph="1"/>
      <c r="AD309" s="84" ph="1"/>
      <c r="AN309" s="84" ph="1"/>
      <c r="AO309" s="84" ph="1"/>
      <c r="AP309" s="84" ph="1"/>
    </row>
    <row r="310" spans="27:42" ht="25.5">
      <c r="AA310" s="84" ph="1"/>
      <c r="AB310" s="84" ph="1"/>
      <c r="AC310" s="84" ph="1"/>
      <c r="AD310" s="84" ph="1"/>
      <c r="AN310" s="84" ph="1"/>
      <c r="AO310" s="84" ph="1"/>
      <c r="AP310" s="84" ph="1"/>
    </row>
    <row r="312" spans="27:42" ht="25.5">
      <c r="AA312" s="84" ph="1"/>
      <c r="AB312" s="84" ph="1"/>
      <c r="AC312" s="84" ph="1"/>
      <c r="AD312" s="84" ph="1"/>
      <c r="AN312" s="84" ph="1"/>
      <c r="AO312" s="84" ph="1"/>
      <c r="AP312" s="84" ph="1"/>
    </row>
    <row r="314" spans="27:42" ht="25.5">
      <c r="AA314" s="84" ph="1"/>
      <c r="AB314" s="84" ph="1"/>
      <c r="AC314" s="84" ph="1"/>
      <c r="AD314" s="84" ph="1"/>
      <c r="AN314" s="84" ph="1"/>
      <c r="AO314" s="84" ph="1"/>
      <c r="AP314" s="84" ph="1"/>
    </row>
    <row r="315" spans="27:42" ht="25.5">
      <c r="AA315" s="84" ph="1"/>
      <c r="AB315" s="84" ph="1"/>
      <c r="AC315" s="84" ph="1"/>
      <c r="AD315" s="84" ph="1"/>
      <c r="AN315" s="84" ph="1"/>
      <c r="AO315" s="84" ph="1"/>
      <c r="AP315" s="84" ph="1"/>
    </row>
    <row r="316" spans="27:42" ht="25.5">
      <c r="AA316" s="84" ph="1"/>
      <c r="AB316" s="84" ph="1"/>
      <c r="AC316" s="84" ph="1"/>
      <c r="AD316" s="84" ph="1"/>
      <c r="AN316" s="84" ph="1"/>
      <c r="AO316" s="84" ph="1"/>
      <c r="AP316" s="84" ph="1"/>
    </row>
    <row r="318" spans="27:42" ht="25.5">
      <c r="AA318" s="84" ph="1"/>
      <c r="AB318" s="84" ph="1"/>
      <c r="AC318" s="84" ph="1"/>
      <c r="AD318" s="84" ph="1"/>
      <c r="AN318" s="84" ph="1"/>
      <c r="AO318" s="84" ph="1"/>
      <c r="AP318" s="84" ph="1"/>
    </row>
    <row r="319" spans="27:42" ht="25.5">
      <c r="AA319" s="84" ph="1"/>
      <c r="AB319" s="84" ph="1"/>
      <c r="AC319" s="84" ph="1"/>
      <c r="AD319" s="84" ph="1"/>
      <c r="AN319" s="84" ph="1"/>
      <c r="AO319" s="84" ph="1"/>
      <c r="AP319" s="84" ph="1"/>
    </row>
    <row r="320" spans="27:42" ht="25.5">
      <c r="AA320" s="84" ph="1"/>
      <c r="AB320" s="84" ph="1"/>
      <c r="AC320" s="84" ph="1"/>
      <c r="AD320" s="84" ph="1"/>
      <c r="AN320" s="84" ph="1"/>
      <c r="AO320" s="84" ph="1"/>
      <c r="AP320" s="84" ph="1"/>
    </row>
    <row r="321" spans="27:42" ht="25.5">
      <c r="AA321" s="84" ph="1"/>
      <c r="AB321" s="84" ph="1"/>
      <c r="AC321" s="84" ph="1"/>
      <c r="AD321" s="84" ph="1"/>
      <c r="AN321" s="84" ph="1"/>
      <c r="AO321" s="84" ph="1"/>
      <c r="AP321" s="84" ph="1"/>
    </row>
    <row r="323" spans="27:42" ht="25.5">
      <c r="AA323" s="84" ph="1"/>
      <c r="AB323" s="84" ph="1"/>
      <c r="AC323" s="84" ph="1"/>
      <c r="AD323" s="84" ph="1"/>
      <c r="AN323" s="84" ph="1"/>
      <c r="AO323" s="84" ph="1"/>
      <c r="AP323" s="84" ph="1"/>
    </row>
    <row r="325" spans="27:42" ht="25.5">
      <c r="AA325" s="84" ph="1"/>
      <c r="AB325" s="84" ph="1"/>
      <c r="AC325" s="84" ph="1"/>
      <c r="AD325" s="84" ph="1"/>
      <c r="AN325" s="84" ph="1"/>
      <c r="AO325" s="84" ph="1"/>
      <c r="AP325" s="84" ph="1"/>
    </row>
    <row r="326" spans="27:42" ht="25.5">
      <c r="AA326" s="84" ph="1"/>
      <c r="AB326" s="84" ph="1"/>
      <c r="AC326" s="84" ph="1"/>
      <c r="AD326" s="84" ph="1"/>
      <c r="AN326" s="84" ph="1"/>
      <c r="AO326" s="84" ph="1"/>
      <c r="AP326" s="84" ph="1"/>
    </row>
    <row r="327" spans="27:42" ht="25.5">
      <c r="AA327" s="84" ph="1"/>
      <c r="AB327" s="84" ph="1"/>
      <c r="AC327" s="84" ph="1"/>
      <c r="AD327" s="84" ph="1"/>
      <c r="AN327" s="84" ph="1"/>
      <c r="AO327" s="84" ph="1"/>
      <c r="AP327" s="84" ph="1"/>
    </row>
    <row r="328" spans="27:42" ht="25.5">
      <c r="AA328" s="84" ph="1"/>
      <c r="AB328" s="84" ph="1"/>
      <c r="AC328" s="84" ph="1"/>
      <c r="AD328" s="84" ph="1"/>
      <c r="AN328" s="84" ph="1"/>
      <c r="AO328" s="84" ph="1"/>
      <c r="AP328" s="84" ph="1"/>
    </row>
    <row r="330" spans="27:42" ht="25.5">
      <c r="AA330" s="84" ph="1"/>
      <c r="AB330" s="84" ph="1"/>
      <c r="AC330" s="84" ph="1"/>
      <c r="AD330" s="84" ph="1"/>
      <c r="AN330" s="84" ph="1"/>
      <c r="AO330" s="84" ph="1"/>
      <c r="AP330" s="84" ph="1"/>
    </row>
    <row r="331" spans="27:42" ht="25.5">
      <c r="AA331" s="84" ph="1"/>
      <c r="AB331" s="84" ph="1"/>
      <c r="AC331" s="84" ph="1"/>
      <c r="AD331" s="84" ph="1"/>
      <c r="AN331" s="84" ph="1"/>
      <c r="AO331" s="84" ph="1"/>
      <c r="AP331" s="84" ph="1"/>
    </row>
    <row r="332" spans="27:42" ht="25.5">
      <c r="AA332" s="84" ph="1"/>
      <c r="AB332" s="84" ph="1"/>
      <c r="AC332" s="84" ph="1"/>
      <c r="AD332" s="84" ph="1"/>
      <c r="AN332" s="84" ph="1"/>
      <c r="AO332" s="84" ph="1"/>
      <c r="AP332" s="84" ph="1"/>
    </row>
    <row r="333" spans="27:42" ht="25.5">
      <c r="AA333" s="84" ph="1"/>
      <c r="AB333" s="84" ph="1"/>
      <c r="AC333" s="84" ph="1"/>
      <c r="AD333" s="84" ph="1"/>
      <c r="AN333" s="84" ph="1"/>
      <c r="AO333" s="84" ph="1"/>
      <c r="AP333" s="84" ph="1"/>
    </row>
    <row r="335" spans="27:42" ht="25.5">
      <c r="AA335" s="84" ph="1"/>
      <c r="AB335" s="84" ph="1"/>
      <c r="AC335" s="84" ph="1"/>
      <c r="AD335" s="84" ph="1"/>
      <c r="AN335" s="84" ph="1"/>
      <c r="AO335" s="84" ph="1"/>
      <c r="AP335" s="84" ph="1"/>
    </row>
    <row r="336" spans="27:42" ht="25.5">
      <c r="AA336" s="84" ph="1"/>
      <c r="AB336" s="84" ph="1"/>
      <c r="AC336" s="84" ph="1"/>
      <c r="AD336" s="84" ph="1"/>
      <c r="AN336" s="84" ph="1"/>
      <c r="AO336" s="84" ph="1"/>
      <c r="AP336" s="84" ph="1"/>
    </row>
    <row r="337" spans="27:42" ht="25.5">
      <c r="AA337" s="84" ph="1"/>
      <c r="AB337" s="84" ph="1"/>
      <c r="AC337" s="84" ph="1"/>
      <c r="AD337" s="84" ph="1"/>
      <c r="AN337" s="84" ph="1"/>
      <c r="AO337" s="84" ph="1"/>
      <c r="AP337" s="84" ph="1"/>
    </row>
    <row r="338" spans="27:42" ht="25.5">
      <c r="AA338" s="84" ph="1"/>
      <c r="AB338" s="84" ph="1"/>
      <c r="AC338" s="84" ph="1"/>
      <c r="AD338" s="84" ph="1"/>
      <c r="AN338" s="84" ph="1"/>
      <c r="AO338" s="84" ph="1"/>
      <c r="AP338" s="84" ph="1"/>
    </row>
    <row r="339" spans="27:42" ht="25.5">
      <c r="AA339" s="84" ph="1"/>
      <c r="AB339" s="84" ph="1"/>
      <c r="AC339" s="84" ph="1"/>
      <c r="AD339" s="84" ph="1"/>
      <c r="AN339" s="84" ph="1"/>
      <c r="AO339" s="84" ph="1"/>
      <c r="AP339" s="84" ph="1"/>
    </row>
    <row r="340" spans="27:42" ht="25.5">
      <c r="AA340" s="84" ph="1"/>
      <c r="AB340" s="84" ph="1"/>
      <c r="AC340" s="84" ph="1"/>
      <c r="AD340" s="84" ph="1"/>
      <c r="AN340" s="84" ph="1"/>
      <c r="AO340" s="84" ph="1"/>
      <c r="AP340" s="84" ph="1"/>
    </row>
    <row r="341" spans="27:42" ht="25.5">
      <c r="AA341" s="84" ph="1"/>
      <c r="AB341" s="84" ph="1"/>
      <c r="AC341" s="84" ph="1"/>
      <c r="AD341" s="84" ph="1"/>
      <c r="AN341" s="84" ph="1"/>
      <c r="AO341" s="84" ph="1"/>
      <c r="AP341" s="84" ph="1"/>
    </row>
    <row r="343" spans="27:42" ht="25.5">
      <c r="AA343" s="84" ph="1"/>
      <c r="AB343" s="84" ph="1"/>
      <c r="AC343" s="84" ph="1"/>
      <c r="AD343" s="84" ph="1"/>
      <c r="AN343" s="84" ph="1"/>
      <c r="AO343" s="84" ph="1"/>
      <c r="AP343" s="84" ph="1"/>
    </row>
    <row r="344" spans="27:42" ht="25.5">
      <c r="AA344" s="84" ph="1"/>
      <c r="AB344" s="84" ph="1"/>
      <c r="AC344" s="84" ph="1"/>
      <c r="AD344" s="84" ph="1"/>
      <c r="AN344" s="84" ph="1"/>
      <c r="AO344" s="84" ph="1"/>
      <c r="AP344" s="84" ph="1"/>
    </row>
    <row r="345" spans="27:42" ht="25.5">
      <c r="AA345" s="84" ph="1"/>
      <c r="AB345" s="84" ph="1"/>
      <c r="AC345" s="84" ph="1"/>
      <c r="AD345" s="84" ph="1"/>
      <c r="AN345" s="84" ph="1"/>
      <c r="AO345" s="84" ph="1"/>
      <c r="AP345" s="84" ph="1"/>
    </row>
    <row r="346" spans="27:42" ht="25.5">
      <c r="AA346" s="84" ph="1"/>
      <c r="AB346" s="84" ph="1"/>
      <c r="AC346" s="84" ph="1"/>
      <c r="AD346" s="84" ph="1"/>
      <c r="AN346" s="84" ph="1"/>
      <c r="AO346" s="84" ph="1"/>
      <c r="AP346" s="84" ph="1"/>
    </row>
    <row r="348" spans="27:42" ht="25.5">
      <c r="AA348" s="84" ph="1"/>
      <c r="AB348" s="84" ph="1"/>
      <c r="AC348" s="84" ph="1"/>
      <c r="AD348" s="84" ph="1"/>
      <c r="AN348" s="84" ph="1"/>
      <c r="AO348" s="84" ph="1"/>
      <c r="AP348" s="84" ph="1"/>
    </row>
    <row r="350" spans="27:42" ht="25.5">
      <c r="AA350" s="84" ph="1"/>
      <c r="AB350" s="84" ph="1"/>
      <c r="AC350" s="84" ph="1"/>
      <c r="AD350" s="84" ph="1"/>
      <c r="AN350" s="84" ph="1"/>
      <c r="AO350" s="84" ph="1"/>
      <c r="AP350" s="84" ph="1"/>
    </row>
    <row r="351" spans="27:42" ht="25.5">
      <c r="AA351" s="84" ph="1"/>
      <c r="AB351" s="84" ph="1"/>
      <c r="AC351" s="84" ph="1"/>
      <c r="AD351" s="84" ph="1"/>
      <c r="AN351" s="84" ph="1"/>
      <c r="AO351" s="84" ph="1"/>
      <c r="AP351" s="84" ph="1"/>
    </row>
    <row r="352" spans="27:42" ht="25.5">
      <c r="AA352" s="84" ph="1"/>
      <c r="AB352" s="84" ph="1"/>
      <c r="AC352" s="84" ph="1"/>
      <c r="AD352" s="84" ph="1"/>
      <c r="AN352" s="84" ph="1"/>
      <c r="AO352" s="84" ph="1"/>
      <c r="AP352" s="84" ph="1"/>
    </row>
    <row r="353" spans="27:42" ht="25.5">
      <c r="AA353" s="84" ph="1"/>
      <c r="AB353" s="84" ph="1"/>
      <c r="AC353" s="84" ph="1"/>
      <c r="AD353" s="84" ph="1"/>
      <c r="AN353" s="84" ph="1"/>
      <c r="AO353" s="84" ph="1"/>
      <c r="AP353" s="84" ph="1"/>
    </row>
    <row r="355" spans="27:42" ht="25.5">
      <c r="AA355" s="84" ph="1"/>
      <c r="AB355" s="84" ph="1"/>
      <c r="AC355" s="84" ph="1"/>
      <c r="AD355" s="84" ph="1"/>
      <c r="AN355" s="84" ph="1"/>
      <c r="AO355" s="84" ph="1"/>
      <c r="AP355" s="84" ph="1"/>
    </row>
    <row r="356" spans="27:42" ht="25.5">
      <c r="AA356" s="84" ph="1"/>
      <c r="AB356" s="84" ph="1"/>
      <c r="AC356" s="84" ph="1"/>
      <c r="AD356" s="84" ph="1"/>
      <c r="AN356" s="84" ph="1"/>
      <c r="AO356" s="84" ph="1"/>
      <c r="AP356" s="84" ph="1"/>
    </row>
    <row r="357" spans="27:42" ht="25.5">
      <c r="AA357" s="84" ph="1"/>
      <c r="AB357" s="84" ph="1"/>
      <c r="AC357" s="84" ph="1"/>
      <c r="AD357" s="84" ph="1"/>
      <c r="AN357" s="84" ph="1"/>
      <c r="AO357" s="84" ph="1"/>
      <c r="AP357" s="84" ph="1"/>
    </row>
    <row r="358" spans="27:42" ht="25.5">
      <c r="AA358" s="84" ph="1"/>
      <c r="AB358" s="84" ph="1"/>
      <c r="AC358" s="84" ph="1"/>
      <c r="AD358" s="84" ph="1"/>
      <c r="AN358" s="84" ph="1"/>
      <c r="AO358" s="84" ph="1"/>
      <c r="AP358" s="84" ph="1"/>
    </row>
    <row r="360" spans="27:42" ht="25.5">
      <c r="AA360" s="84" ph="1"/>
      <c r="AB360" s="84" ph="1"/>
      <c r="AC360" s="84" ph="1"/>
      <c r="AD360" s="84" ph="1"/>
      <c r="AN360" s="84" ph="1"/>
      <c r="AO360" s="84" ph="1"/>
      <c r="AP360" s="84" ph="1"/>
    </row>
    <row r="361" spans="27:42" ht="25.5">
      <c r="AA361" s="84" ph="1"/>
      <c r="AB361" s="84" ph="1"/>
      <c r="AC361" s="84" ph="1"/>
      <c r="AD361" s="84" ph="1"/>
      <c r="AN361" s="84" ph="1"/>
      <c r="AO361" s="84" ph="1"/>
      <c r="AP361" s="84" ph="1"/>
    </row>
    <row r="362" spans="27:42" ht="25.5">
      <c r="AA362" s="84" ph="1"/>
      <c r="AB362" s="84" ph="1"/>
      <c r="AC362" s="84" ph="1"/>
      <c r="AD362" s="84" ph="1"/>
      <c r="AN362" s="84" ph="1"/>
      <c r="AO362" s="84" ph="1"/>
      <c r="AP362" s="84" ph="1"/>
    </row>
    <row r="363" spans="27:42" ht="25.5">
      <c r="AA363" s="84" ph="1"/>
      <c r="AB363" s="84" ph="1"/>
      <c r="AC363" s="84" ph="1"/>
      <c r="AD363" s="84" ph="1"/>
      <c r="AN363" s="84" ph="1"/>
      <c r="AO363" s="84" ph="1"/>
      <c r="AP363" s="84" ph="1"/>
    </row>
    <row r="364" spans="27:42" ht="25.5">
      <c r="AA364" s="84" ph="1"/>
      <c r="AB364" s="84" ph="1"/>
      <c r="AC364" s="84" ph="1"/>
      <c r="AD364" s="84" ph="1"/>
      <c r="AN364" s="84" ph="1"/>
      <c r="AO364" s="84" ph="1"/>
      <c r="AP364" s="84" ph="1"/>
    </row>
    <row r="365" spans="27:42" ht="25.5">
      <c r="AA365" s="84" ph="1"/>
      <c r="AB365" s="84" ph="1"/>
      <c r="AC365" s="84" ph="1"/>
      <c r="AD365" s="84" ph="1"/>
      <c r="AN365" s="84" ph="1"/>
      <c r="AO365" s="84" ph="1"/>
      <c r="AP365" s="84" ph="1"/>
    </row>
    <row r="366" spans="27:42" ht="25.5">
      <c r="AA366" s="84" ph="1"/>
      <c r="AB366" s="84" ph="1"/>
      <c r="AC366" s="84" ph="1"/>
      <c r="AD366" s="84" ph="1"/>
      <c r="AN366" s="84" ph="1"/>
      <c r="AO366" s="84" ph="1"/>
      <c r="AP366" s="84" ph="1"/>
    </row>
    <row r="367" spans="27:42" ht="25.5">
      <c r="AA367" s="84" ph="1"/>
      <c r="AB367" s="84" ph="1"/>
      <c r="AC367" s="84" ph="1"/>
      <c r="AD367" s="84" ph="1"/>
      <c r="AN367" s="84" ph="1"/>
      <c r="AO367" s="84" ph="1"/>
      <c r="AP367" s="84" ph="1"/>
    </row>
    <row r="369" spans="27:42" ht="25.5">
      <c r="AA369" s="84" ph="1"/>
      <c r="AB369" s="84" ph="1"/>
      <c r="AC369" s="84" ph="1"/>
      <c r="AD369" s="84" ph="1"/>
      <c r="AN369" s="84" ph="1"/>
      <c r="AO369" s="84" ph="1"/>
      <c r="AP369" s="84" ph="1"/>
    </row>
    <row r="371" spans="27:42" ht="25.5">
      <c r="AA371" s="84" ph="1"/>
      <c r="AB371" s="84" ph="1"/>
      <c r="AC371" s="84" ph="1"/>
      <c r="AD371" s="84" ph="1"/>
      <c r="AN371" s="84" ph="1"/>
      <c r="AO371" s="84" ph="1"/>
      <c r="AP371" s="84" ph="1"/>
    </row>
    <row r="372" spans="27:42" ht="25.5">
      <c r="AA372" s="84" ph="1"/>
      <c r="AB372" s="84" ph="1"/>
      <c r="AC372" s="84" ph="1"/>
      <c r="AD372" s="84" ph="1"/>
      <c r="AN372" s="84" ph="1"/>
      <c r="AO372" s="84" ph="1"/>
      <c r="AP372" s="84" ph="1"/>
    </row>
    <row r="373" spans="27:42" ht="25.5">
      <c r="AA373" s="84" ph="1"/>
      <c r="AB373" s="84" ph="1"/>
      <c r="AC373" s="84" ph="1"/>
      <c r="AD373" s="84" ph="1"/>
      <c r="AN373" s="84" ph="1"/>
      <c r="AO373" s="84" ph="1"/>
      <c r="AP373" s="84" ph="1"/>
    </row>
    <row r="374" spans="27:42" ht="25.5">
      <c r="AA374" s="84" ph="1"/>
      <c r="AB374" s="84" ph="1"/>
      <c r="AC374" s="84" ph="1"/>
      <c r="AD374" s="84" ph="1"/>
      <c r="AN374" s="84" ph="1"/>
      <c r="AO374" s="84" ph="1"/>
      <c r="AP374" s="84" ph="1"/>
    </row>
    <row r="376" spans="27:42" ht="25.5">
      <c r="AA376" s="84" ph="1"/>
      <c r="AB376" s="84" ph="1"/>
      <c r="AC376" s="84" ph="1"/>
      <c r="AD376" s="84" ph="1"/>
      <c r="AN376" s="84" ph="1"/>
      <c r="AO376" s="84" ph="1"/>
      <c r="AP376" s="84" ph="1"/>
    </row>
    <row r="377" spans="27:42" ht="25.5">
      <c r="AA377" s="84" ph="1"/>
      <c r="AB377" s="84" ph="1"/>
      <c r="AC377" s="84" ph="1"/>
      <c r="AD377" s="84" ph="1"/>
      <c r="AN377" s="84" ph="1"/>
      <c r="AO377" s="84" ph="1"/>
      <c r="AP377" s="84" ph="1"/>
    </row>
    <row r="378" spans="27:42" ht="25.5">
      <c r="AA378" s="84" ph="1"/>
      <c r="AB378" s="84" ph="1"/>
      <c r="AC378" s="84" ph="1"/>
      <c r="AD378" s="84" ph="1"/>
      <c r="AN378" s="84" ph="1"/>
      <c r="AO378" s="84" ph="1"/>
      <c r="AP378" s="84" ph="1"/>
    </row>
    <row r="379" spans="27:42" ht="25.5">
      <c r="AA379" s="84" ph="1"/>
      <c r="AB379" s="84" ph="1"/>
      <c r="AC379" s="84" ph="1"/>
      <c r="AD379" s="84" ph="1"/>
      <c r="AN379" s="84" ph="1"/>
      <c r="AO379" s="84" ph="1"/>
      <c r="AP379" s="84" ph="1"/>
    </row>
    <row r="381" spans="27:42" ht="25.5">
      <c r="AA381" s="84" ph="1"/>
      <c r="AB381" s="84" ph="1"/>
      <c r="AC381" s="84" ph="1"/>
      <c r="AD381" s="84" ph="1"/>
      <c r="AN381" s="84" ph="1"/>
      <c r="AO381" s="84" ph="1"/>
      <c r="AP381" s="84" ph="1"/>
    </row>
    <row r="382" spans="27:42" ht="25.5">
      <c r="AA382" s="84" ph="1"/>
      <c r="AB382" s="84" ph="1"/>
      <c r="AC382" s="84" ph="1"/>
      <c r="AD382" s="84" ph="1"/>
      <c r="AN382" s="84" ph="1"/>
      <c r="AO382" s="84" ph="1"/>
      <c r="AP382" s="84" ph="1"/>
    </row>
    <row r="383" spans="27:42" ht="25.5">
      <c r="AA383" s="84" ph="1"/>
      <c r="AB383" s="84" ph="1"/>
      <c r="AC383" s="84" ph="1"/>
      <c r="AD383" s="84" ph="1"/>
      <c r="AN383" s="84" ph="1"/>
      <c r="AO383" s="84" ph="1"/>
      <c r="AP383" s="84" ph="1"/>
    </row>
    <row r="384" spans="27:42" ht="25.5">
      <c r="AA384" s="84" ph="1"/>
      <c r="AB384" s="84" ph="1"/>
      <c r="AC384" s="84" ph="1"/>
      <c r="AD384" s="84" ph="1"/>
      <c r="AN384" s="84" ph="1"/>
      <c r="AO384" s="84" ph="1"/>
      <c r="AP384" s="84" ph="1"/>
    </row>
    <row r="385" spans="27:42" ht="25.5">
      <c r="AA385" s="84" ph="1"/>
      <c r="AB385" s="84" ph="1"/>
      <c r="AC385" s="84" ph="1"/>
      <c r="AD385" s="84" ph="1"/>
      <c r="AN385" s="84" ph="1"/>
      <c r="AO385" s="84" ph="1"/>
      <c r="AP385" s="84" ph="1"/>
    </row>
    <row r="387" spans="27:42" ht="25.5">
      <c r="AA387" s="84" ph="1"/>
      <c r="AB387" s="84" ph="1"/>
      <c r="AC387" s="84" ph="1"/>
      <c r="AD387" s="84" ph="1"/>
      <c r="AN387" s="84" ph="1"/>
      <c r="AO387" s="84" ph="1"/>
      <c r="AP387" s="84" ph="1"/>
    </row>
    <row r="388" spans="27:42" ht="25.5">
      <c r="AA388" s="84" ph="1"/>
      <c r="AB388" s="84" ph="1"/>
      <c r="AC388" s="84" ph="1"/>
      <c r="AD388" s="84" ph="1"/>
      <c r="AN388" s="84" ph="1"/>
      <c r="AO388" s="84" ph="1"/>
      <c r="AP388" s="84" ph="1"/>
    </row>
    <row r="389" spans="27:42" ht="25.5">
      <c r="AA389" s="84" ph="1"/>
      <c r="AB389" s="84" ph="1"/>
      <c r="AC389" s="84" ph="1"/>
      <c r="AD389" s="84" ph="1"/>
      <c r="AN389" s="84" ph="1"/>
      <c r="AO389" s="84" ph="1"/>
      <c r="AP389" s="84" ph="1"/>
    </row>
    <row r="390" spans="27:42" ht="25.5">
      <c r="AA390" s="84" ph="1"/>
      <c r="AB390" s="84" ph="1"/>
      <c r="AC390" s="84" ph="1"/>
      <c r="AD390" s="84" ph="1"/>
      <c r="AN390" s="84" ph="1"/>
      <c r="AO390" s="84" ph="1"/>
      <c r="AP390" s="84" ph="1"/>
    </row>
    <row r="391" spans="27:42" ht="25.5">
      <c r="AA391" s="84" ph="1"/>
      <c r="AB391" s="84" ph="1"/>
      <c r="AC391" s="84" ph="1"/>
      <c r="AD391" s="84" ph="1"/>
      <c r="AN391" s="84" ph="1"/>
      <c r="AO391" s="84" ph="1"/>
      <c r="AP391" s="84" ph="1"/>
    </row>
    <row r="393" spans="27:42" ht="25.5">
      <c r="AA393" s="84" ph="1"/>
      <c r="AB393" s="84" ph="1"/>
      <c r="AC393" s="84" ph="1"/>
      <c r="AD393" s="84" ph="1"/>
      <c r="AN393" s="84" ph="1"/>
      <c r="AO393" s="84" ph="1"/>
      <c r="AP393" s="84" ph="1"/>
    </row>
    <row r="394" spans="27:42" ht="25.5">
      <c r="AA394" s="84" ph="1"/>
      <c r="AB394" s="84" ph="1"/>
      <c r="AC394" s="84" ph="1"/>
      <c r="AD394" s="84" ph="1"/>
      <c r="AN394" s="84" ph="1"/>
      <c r="AO394" s="84" ph="1"/>
      <c r="AP394" s="84" ph="1"/>
    </row>
    <row r="395" spans="27:42" ht="25.5">
      <c r="AA395" s="84" ph="1"/>
      <c r="AB395" s="84" ph="1"/>
      <c r="AC395" s="84" ph="1"/>
      <c r="AD395" s="84" ph="1"/>
      <c r="AN395" s="84" ph="1"/>
      <c r="AO395" s="84" ph="1"/>
      <c r="AP395" s="84" ph="1"/>
    </row>
    <row r="396" spans="27:42" ht="25.5">
      <c r="AA396" s="84" ph="1"/>
      <c r="AB396" s="84" ph="1"/>
      <c r="AC396" s="84" ph="1"/>
      <c r="AD396" s="84" ph="1"/>
      <c r="AN396" s="84" ph="1"/>
      <c r="AO396" s="84" ph="1"/>
      <c r="AP396" s="84" ph="1"/>
    </row>
    <row r="397" spans="27:42" ht="25.5">
      <c r="AA397" s="84" ph="1"/>
      <c r="AB397" s="84" ph="1"/>
      <c r="AC397" s="84" ph="1"/>
      <c r="AD397" s="84" ph="1"/>
      <c r="AN397" s="84" ph="1"/>
      <c r="AO397" s="84" ph="1"/>
      <c r="AP397" s="84" ph="1"/>
    </row>
    <row r="398" spans="27:42" ht="25.5">
      <c r="AA398" s="84" ph="1"/>
      <c r="AB398" s="84" ph="1"/>
      <c r="AC398" s="84" ph="1"/>
      <c r="AD398" s="84" ph="1"/>
      <c r="AN398" s="84" ph="1"/>
      <c r="AO398" s="84" ph="1"/>
      <c r="AP398" s="84" ph="1"/>
    </row>
    <row r="399" spans="27:42" ht="25.5">
      <c r="AA399" s="84" ph="1"/>
      <c r="AB399" s="84" ph="1"/>
      <c r="AC399" s="84" ph="1"/>
      <c r="AD399" s="84" ph="1"/>
      <c r="AN399" s="84" ph="1"/>
      <c r="AO399" s="84" ph="1"/>
      <c r="AP399" s="84" ph="1"/>
    </row>
    <row r="401" spans="27:42" ht="25.5">
      <c r="AA401" s="84" ph="1"/>
      <c r="AB401" s="84" ph="1"/>
      <c r="AC401" s="84" ph="1"/>
      <c r="AD401" s="84" ph="1"/>
      <c r="AN401" s="84" ph="1"/>
      <c r="AO401" s="84" ph="1"/>
      <c r="AP401" s="84" ph="1"/>
    </row>
    <row r="402" spans="27:42" ht="25.5">
      <c r="AA402" s="84" ph="1"/>
      <c r="AB402" s="84" ph="1"/>
      <c r="AC402" s="84" ph="1"/>
      <c r="AD402" s="84" ph="1"/>
      <c r="AN402" s="84" ph="1"/>
      <c r="AO402" s="84" ph="1"/>
      <c r="AP402" s="84" ph="1"/>
    </row>
    <row r="403" spans="27:42" ht="25.5">
      <c r="AA403" s="84" ph="1"/>
      <c r="AB403" s="84" ph="1"/>
      <c r="AC403" s="84" ph="1"/>
      <c r="AD403" s="84" ph="1"/>
      <c r="AN403" s="84" ph="1"/>
      <c r="AO403" s="84" ph="1"/>
      <c r="AP403" s="84" ph="1"/>
    </row>
    <row r="404" spans="27:42" ht="25.5">
      <c r="AA404" s="84" ph="1"/>
      <c r="AB404" s="84" ph="1"/>
      <c r="AC404" s="84" ph="1"/>
      <c r="AD404" s="84" ph="1"/>
      <c r="AN404" s="84" ph="1"/>
      <c r="AO404" s="84" ph="1"/>
      <c r="AP404" s="84" ph="1"/>
    </row>
    <row r="405" spans="27:42" ht="25.5">
      <c r="AA405" s="84" ph="1"/>
      <c r="AB405" s="84" ph="1"/>
      <c r="AC405" s="84" ph="1"/>
      <c r="AD405" s="84" ph="1"/>
      <c r="AN405" s="84" ph="1"/>
      <c r="AO405" s="84" ph="1"/>
      <c r="AP405" s="84" ph="1"/>
    </row>
    <row r="407" spans="27:42" ht="25.5">
      <c r="AA407" s="84" ph="1"/>
      <c r="AB407" s="84" ph="1"/>
      <c r="AC407" s="84" ph="1"/>
      <c r="AD407" s="84" ph="1"/>
      <c r="AN407" s="84" ph="1"/>
      <c r="AO407" s="84" ph="1"/>
      <c r="AP407" s="84" ph="1"/>
    </row>
    <row r="408" spans="27:42" ht="25.5">
      <c r="AA408" s="84" ph="1"/>
      <c r="AB408" s="84" ph="1"/>
      <c r="AC408" s="84" ph="1"/>
      <c r="AD408" s="84" ph="1"/>
      <c r="AN408" s="84" ph="1"/>
      <c r="AO408" s="84" ph="1"/>
      <c r="AP408" s="84" ph="1"/>
    </row>
    <row r="409" spans="27:42" ht="25.5">
      <c r="AA409" s="84" ph="1"/>
      <c r="AB409" s="84" ph="1"/>
      <c r="AC409" s="84" ph="1"/>
      <c r="AD409" s="84" ph="1"/>
      <c r="AN409" s="84" ph="1"/>
      <c r="AO409" s="84" ph="1"/>
      <c r="AP409" s="84" ph="1"/>
    </row>
    <row r="410" spans="27:42" ht="25.5">
      <c r="AA410" s="84" ph="1"/>
      <c r="AB410" s="84" ph="1"/>
      <c r="AC410" s="84" ph="1"/>
      <c r="AD410" s="84" ph="1"/>
      <c r="AN410" s="84" ph="1"/>
      <c r="AO410" s="84" ph="1"/>
      <c r="AP410" s="84" ph="1"/>
    </row>
    <row r="411" spans="27:42" ht="25.5">
      <c r="AA411" s="84" ph="1"/>
      <c r="AB411" s="84" ph="1"/>
      <c r="AC411" s="84" ph="1"/>
      <c r="AD411" s="84" ph="1"/>
      <c r="AN411" s="84" ph="1"/>
      <c r="AO411" s="84" ph="1"/>
      <c r="AP411" s="84" ph="1"/>
    </row>
    <row r="413" spans="27:42" ht="25.5">
      <c r="AA413" s="84" ph="1"/>
      <c r="AB413" s="84" ph="1"/>
      <c r="AC413" s="84" ph="1"/>
      <c r="AD413" s="84" ph="1"/>
      <c r="AN413" s="84" ph="1"/>
      <c r="AO413" s="84" ph="1"/>
      <c r="AP413" s="84" ph="1"/>
    </row>
    <row r="414" spans="27:42" ht="25.5">
      <c r="AA414" s="84" ph="1"/>
      <c r="AB414" s="84" ph="1"/>
      <c r="AC414" s="84" ph="1"/>
      <c r="AD414" s="84" ph="1"/>
      <c r="AN414" s="84" ph="1"/>
      <c r="AO414" s="84" ph="1"/>
      <c r="AP414" s="84" ph="1"/>
    </row>
    <row r="415" spans="27:42" ht="25.5">
      <c r="AA415" s="84" ph="1"/>
      <c r="AB415" s="84" ph="1"/>
      <c r="AC415" s="84" ph="1"/>
      <c r="AD415" s="84" ph="1"/>
      <c r="AN415" s="84" ph="1"/>
      <c r="AO415" s="84" ph="1"/>
      <c r="AP415" s="84" ph="1"/>
    </row>
    <row r="416" spans="27:42" ht="25.5">
      <c r="AA416" s="84" ph="1"/>
      <c r="AB416" s="84" ph="1"/>
      <c r="AC416" s="84" ph="1"/>
      <c r="AD416" s="84" ph="1"/>
      <c r="AN416" s="84" ph="1"/>
      <c r="AO416" s="84" ph="1"/>
      <c r="AP416" s="84" ph="1"/>
    </row>
    <row r="417" spans="27:42" ht="25.5">
      <c r="AA417" s="84" ph="1"/>
      <c r="AB417" s="84" ph="1"/>
      <c r="AC417" s="84" ph="1"/>
      <c r="AD417" s="84" ph="1"/>
      <c r="AN417" s="84" ph="1"/>
      <c r="AO417" s="84" ph="1"/>
      <c r="AP417" s="84" ph="1"/>
    </row>
    <row r="419" spans="27:42" ht="25.5">
      <c r="AA419" s="84" ph="1"/>
      <c r="AB419" s="84" ph="1"/>
      <c r="AC419" s="84" ph="1"/>
      <c r="AD419" s="84" ph="1"/>
      <c r="AN419" s="84" ph="1"/>
      <c r="AO419" s="84" ph="1"/>
      <c r="AP419" s="84" ph="1"/>
    </row>
    <row r="420" spans="27:42" ht="25.5">
      <c r="AA420" s="84" ph="1"/>
      <c r="AB420" s="84" ph="1"/>
      <c r="AC420" s="84" ph="1"/>
      <c r="AD420" s="84" ph="1"/>
      <c r="AN420" s="84" ph="1"/>
      <c r="AO420" s="84" ph="1"/>
      <c r="AP420" s="84" ph="1"/>
    </row>
    <row r="421" spans="27:42" ht="25.5">
      <c r="AA421" s="84" ph="1"/>
      <c r="AB421" s="84" ph="1"/>
      <c r="AC421" s="84" ph="1"/>
      <c r="AD421" s="84" ph="1"/>
      <c r="AN421" s="84" ph="1"/>
      <c r="AO421" s="84" ph="1"/>
      <c r="AP421" s="84" ph="1"/>
    </row>
    <row r="422" spans="27:42" ht="25.5">
      <c r="AA422" s="84" ph="1"/>
      <c r="AB422" s="84" ph="1"/>
      <c r="AC422" s="84" ph="1"/>
      <c r="AD422" s="84" ph="1"/>
      <c r="AN422" s="84" ph="1"/>
      <c r="AO422" s="84" ph="1"/>
      <c r="AP422" s="84" ph="1"/>
    </row>
  </sheetData>
  <sheetProtection sheet="1" objects="1" scenarios="1" selectLockedCells="1" selectUnlockedCells="1"/>
  <mergeCells count="1921">
    <mergeCell ref="AD15:AG15"/>
    <mergeCell ref="AH15:AK15"/>
    <mergeCell ref="AD16:AG16"/>
    <mergeCell ref="AH16:AK16"/>
    <mergeCell ref="AD17:AG17"/>
    <mergeCell ref="AH17:AK17"/>
    <mergeCell ref="AN8:BE17"/>
    <mergeCell ref="B189:J189"/>
    <mergeCell ref="K189:T189"/>
    <mergeCell ref="U189:Y189"/>
    <mergeCell ref="Z189:AO189"/>
    <mergeCell ref="AP189:AT189"/>
    <mergeCell ref="AU189:BA189"/>
    <mergeCell ref="AU187:BA187"/>
    <mergeCell ref="B188:J188"/>
    <mergeCell ref="K188:T188"/>
    <mergeCell ref="U188:Y188"/>
    <mergeCell ref="Z188:AO188"/>
    <mergeCell ref="AP188:AT188"/>
    <mergeCell ref="AU188:BA188"/>
    <mergeCell ref="B184:I184"/>
    <mergeCell ref="B185:J185"/>
    <mergeCell ref="K185:BA185"/>
    <mergeCell ref="B186:J186"/>
    <mergeCell ref="K186:BA186"/>
    <mergeCell ref="B187:J187"/>
    <mergeCell ref="K187:T187"/>
    <mergeCell ref="U187:Y187"/>
    <mergeCell ref="Z187:AO187"/>
    <mergeCell ref="AP187:AT187"/>
    <mergeCell ref="BC181:BF181"/>
    <mergeCell ref="B182:C182"/>
    <mergeCell ref="D182:M182"/>
    <mergeCell ref="N182:U182"/>
    <mergeCell ref="V182:AC182"/>
    <mergeCell ref="AD182:AP182"/>
    <mergeCell ref="AQ182:AT182"/>
    <mergeCell ref="AU182:AX182"/>
    <mergeCell ref="AY182:BB182"/>
    <mergeCell ref="BC182:BF182"/>
    <mergeCell ref="AY180:BB180"/>
    <mergeCell ref="BC180:BF180"/>
    <mergeCell ref="B181:C181"/>
    <mergeCell ref="D181:M181"/>
    <mergeCell ref="N181:U181"/>
    <mergeCell ref="V181:AC181"/>
    <mergeCell ref="AD181:AP181"/>
    <mergeCell ref="AQ181:AT181"/>
    <mergeCell ref="AU181:AX181"/>
    <mergeCell ref="AY181:BB181"/>
    <mergeCell ref="AU179:AX179"/>
    <mergeCell ref="AY179:BB179"/>
    <mergeCell ref="BC179:BF179"/>
    <mergeCell ref="B180:C180"/>
    <mergeCell ref="D180:M180"/>
    <mergeCell ref="N180:U180"/>
    <mergeCell ref="V180:AC180"/>
    <mergeCell ref="AD180:AP180"/>
    <mergeCell ref="AQ180:AT180"/>
    <mergeCell ref="AU180:AX180"/>
    <mergeCell ref="B179:C179"/>
    <mergeCell ref="D179:M179"/>
    <mergeCell ref="N179:U179"/>
    <mergeCell ref="V179:AC179"/>
    <mergeCell ref="AD179:AP179"/>
    <mergeCell ref="AQ179:AT179"/>
    <mergeCell ref="BC177:BF177"/>
    <mergeCell ref="B178:C178"/>
    <mergeCell ref="D178:M178"/>
    <mergeCell ref="N178:U178"/>
    <mergeCell ref="V178:AC178"/>
    <mergeCell ref="AD178:AP178"/>
    <mergeCell ref="AQ178:AT178"/>
    <mergeCell ref="AU178:AX178"/>
    <mergeCell ref="AY178:BB178"/>
    <mergeCell ref="BC178:BF178"/>
    <mergeCell ref="AY176:BB176"/>
    <mergeCell ref="BC176:BF176"/>
    <mergeCell ref="B177:C177"/>
    <mergeCell ref="D177:M177"/>
    <mergeCell ref="N177:U177"/>
    <mergeCell ref="V177:AC177"/>
    <mergeCell ref="AD177:AP177"/>
    <mergeCell ref="AQ177:AT177"/>
    <mergeCell ref="AU177:AX177"/>
    <mergeCell ref="AY177:BB177"/>
    <mergeCell ref="AU175:AX175"/>
    <mergeCell ref="AY175:BB175"/>
    <mergeCell ref="BC175:BF175"/>
    <mergeCell ref="B176:C176"/>
    <mergeCell ref="D176:M176"/>
    <mergeCell ref="N176:U176"/>
    <mergeCell ref="V176:AC176"/>
    <mergeCell ref="AD176:AP176"/>
    <mergeCell ref="AQ176:AT176"/>
    <mergeCell ref="AU176:AX176"/>
    <mergeCell ref="B175:C175"/>
    <mergeCell ref="D175:M175"/>
    <mergeCell ref="N175:U175"/>
    <mergeCell ref="V175:AC175"/>
    <mergeCell ref="AD175:AP175"/>
    <mergeCell ref="AQ175:AT175"/>
    <mergeCell ref="BC173:BF173"/>
    <mergeCell ref="B174:C174"/>
    <mergeCell ref="D174:M174"/>
    <mergeCell ref="N174:U174"/>
    <mergeCell ref="V174:AC174"/>
    <mergeCell ref="AD174:AP174"/>
    <mergeCell ref="AQ174:AT174"/>
    <mergeCell ref="AU174:AX174"/>
    <mergeCell ref="AY174:BB174"/>
    <mergeCell ref="BC174:BF174"/>
    <mergeCell ref="AY172:BB172"/>
    <mergeCell ref="BC172:BF172"/>
    <mergeCell ref="B173:C173"/>
    <mergeCell ref="D173:M173"/>
    <mergeCell ref="N173:U173"/>
    <mergeCell ref="V173:AC173"/>
    <mergeCell ref="AD173:AP173"/>
    <mergeCell ref="AQ173:AT173"/>
    <mergeCell ref="AU173:AX173"/>
    <mergeCell ref="AY173:BB173"/>
    <mergeCell ref="AU171:AX171"/>
    <mergeCell ref="AY171:BB171"/>
    <mergeCell ref="BC171:BF171"/>
    <mergeCell ref="B172:C172"/>
    <mergeCell ref="D172:M172"/>
    <mergeCell ref="N172:U172"/>
    <mergeCell ref="V172:AC172"/>
    <mergeCell ref="AD172:AP172"/>
    <mergeCell ref="AQ172:AT172"/>
    <mergeCell ref="AU172:AX172"/>
    <mergeCell ref="B171:C171"/>
    <mergeCell ref="D171:M171"/>
    <mergeCell ref="N171:U171"/>
    <mergeCell ref="V171:AC171"/>
    <mergeCell ref="AD171:AP171"/>
    <mergeCell ref="AQ171:AT171"/>
    <mergeCell ref="BC169:BF169"/>
    <mergeCell ref="B170:C170"/>
    <mergeCell ref="D170:M170"/>
    <mergeCell ref="N170:U170"/>
    <mergeCell ref="V170:AC170"/>
    <mergeCell ref="AD170:AP170"/>
    <mergeCell ref="AQ170:AT170"/>
    <mergeCell ref="AU170:AX170"/>
    <mergeCell ref="AY170:BB170"/>
    <mergeCell ref="BC170:BF170"/>
    <mergeCell ref="AY168:BB168"/>
    <mergeCell ref="BC168:BF168"/>
    <mergeCell ref="B169:C169"/>
    <mergeCell ref="D169:M169"/>
    <mergeCell ref="N169:U169"/>
    <mergeCell ref="V169:AC169"/>
    <mergeCell ref="AD169:AP169"/>
    <mergeCell ref="AQ169:AT169"/>
    <mergeCell ref="AU169:AX169"/>
    <mergeCell ref="AY169:BB169"/>
    <mergeCell ref="AU167:AX167"/>
    <mergeCell ref="AY167:BB167"/>
    <mergeCell ref="BC167:BF167"/>
    <mergeCell ref="B168:C168"/>
    <mergeCell ref="D168:M168"/>
    <mergeCell ref="N168:U168"/>
    <mergeCell ref="V168:AC168"/>
    <mergeCell ref="AD168:AP168"/>
    <mergeCell ref="AQ168:AT168"/>
    <mergeCell ref="AU168:AX168"/>
    <mergeCell ref="B167:C167"/>
    <mergeCell ref="D167:M167"/>
    <mergeCell ref="N167:U167"/>
    <mergeCell ref="V167:AC167"/>
    <mergeCell ref="AD167:AP167"/>
    <mergeCell ref="AQ167:AT167"/>
    <mergeCell ref="BC165:BF165"/>
    <mergeCell ref="B166:C166"/>
    <mergeCell ref="D166:M166"/>
    <mergeCell ref="N166:U166"/>
    <mergeCell ref="V166:AC166"/>
    <mergeCell ref="AD166:AP166"/>
    <mergeCell ref="AQ166:AT166"/>
    <mergeCell ref="AU166:AX166"/>
    <mergeCell ref="AY166:BB166"/>
    <mergeCell ref="BC166:BF166"/>
    <mergeCell ref="AY164:BB164"/>
    <mergeCell ref="BC164:BF164"/>
    <mergeCell ref="B165:C165"/>
    <mergeCell ref="D165:M165"/>
    <mergeCell ref="N165:U165"/>
    <mergeCell ref="V165:AC165"/>
    <mergeCell ref="AD165:AP165"/>
    <mergeCell ref="AQ165:AT165"/>
    <mergeCell ref="AU165:AX165"/>
    <mergeCell ref="AY165:BB165"/>
    <mergeCell ref="AU163:AX163"/>
    <mergeCell ref="AY163:BB163"/>
    <mergeCell ref="BC163:BF163"/>
    <mergeCell ref="B164:C164"/>
    <mergeCell ref="D164:M164"/>
    <mergeCell ref="N164:U164"/>
    <mergeCell ref="V164:AC164"/>
    <mergeCell ref="AD164:AP164"/>
    <mergeCell ref="AQ164:AT164"/>
    <mergeCell ref="AU164:AX164"/>
    <mergeCell ref="B163:C163"/>
    <mergeCell ref="D163:M163"/>
    <mergeCell ref="N163:U163"/>
    <mergeCell ref="V163:AC163"/>
    <mergeCell ref="AD163:AP163"/>
    <mergeCell ref="AQ163:AT163"/>
    <mergeCell ref="BC161:BF161"/>
    <mergeCell ref="B162:C162"/>
    <mergeCell ref="D162:M162"/>
    <mergeCell ref="N162:U162"/>
    <mergeCell ref="V162:AC162"/>
    <mergeCell ref="AD162:AP162"/>
    <mergeCell ref="AQ162:AT162"/>
    <mergeCell ref="AU162:AX162"/>
    <mergeCell ref="AY162:BB162"/>
    <mergeCell ref="BC162:BF162"/>
    <mergeCell ref="AY160:BB160"/>
    <mergeCell ref="BC160:BF160"/>
    <mergeCell ref="B161:C161"/>
    <mergeCell ref="D161:M161"/>
    <mergeCell ref="N161:U161"/>
    <mergeCell ref="V161:AC161"/>
    <mergeCell ref="AD161:AP161"/>
    <mergeCell ref="AQ161:AT161"/>
    <mergeCell ref="AU161:AX161"/>
    <mergeCell ref="AY161:BB161"/>
    <mergeCell ref="AU159:AX159"/>
    <mergeCell ref="AY159:BB159"/>
    <mergeCell ref="BC159:BF159"/>
    <mergeCell ref="B160:C160"/>
    <mergeCell ref="D160:M160"/>
    <mergeCell ref="N160:U160"/>
    <mergeCell ref="V160:AC160"/>
    <mergeCell ref="AD160:AP160"/>
    <mergeCell ref="AQ160:AT160"/>
    <mergeCell ref="AU160:AX160"/>
    <mergeCell ref="B159:C159"/>
    <mergeCell ref="D159:M159"/>
    <mergeCell ref="N159:U159"/>
    <mergeCell ref="V159:AC159"/>
    <mergeCell ref="AD159:AP159"/>
    <mergeCell ref="AQ159:AT159"/>
    <mergeCell ref="BC157:BF157"/>
    <mergeCell ref="B158:C158"/>
    <mergeCell ref="D158:M158"/>
    <mergeCell ref="N158:U158"/>
    <mergeCell ref="V158:AC158"/>
    <mergeCell ref="AD158:AP158"/>
    <mergeCell ref="AQ158:AT158"/>
    <mergeCell ref="AU158:AX158"/>
    <mergeCell ref="AY158:BB158"/>
    <mergeCell ref="BC158:BF158"/>
    <mergeCell ref="AY156:BB156"/>
    <mergeCell ref="BC156:BF156"/>
    <mergeCell ref="B157:C157"/>
    <mergeCell ref="D157:M157"/>
    <mergeCell ref="N157:U157"/>
    <mergeCell ref="V157:AC157"/>
    <mergeCell ref="AD157:AP157"/>
    <mergeCell ref="AQ157:AT157"/>
    <mergeCell ref="AU157:AX157"/>
    <mergeCell ref="AY157:BB157"/>
    <mergeCell ref="AU155:AX155"/>
    <mergeCell ref="AY155:BB155"/>
    <mergeCell ref="BC155:BF155"/>
    <mergeCell ref="B156:C156"/>
    <mergeCell ref="D156:M156"/>
    <mergeCell ref="N156:U156"/>
    <mergeCell ref="V156:AC156"/>
    <mergeCell ref="AD156:AP156"/>
    <mergeCell ref="AQ156:AT156"/>
    <mergeCell ref="AU156:AX156"/>
    <mergeCell ref="B155:C155"/>
    <mergeCell ref="D155:M155"/>
    <mergeCell ref="N155:U155"/>
    <mergeCell ref="V155:AC155"/>
    <mergeCell ref="AD155:AP155"/>
    <mergeCell ref="AQ155:AT155"/>
    <mergeCell ref="BC153:BF153"/>
    <mergeCell ref="B154:C154"/>
    <mergeCell ref="D154:M154"/>
    <mergeCell ref="N154:U154"/>
    <mergeCell ref="V154:AC154"/>
    <mergeCell ref="AD154:AP154"/>
    <mergeCell ref="AQ154:AT154"/>
    <mergeCell ref="AU154:AX154"/>
    <mergeCell ref="AY154:BB154"/>
    <mergeCell ref="BC154:BF154"/>
    <mergeCell ref="AY152:BB152"/>
    <mergeCell ref="BC152:BF152"/>
    <mergeCell ref="B153:C153"/>
    <mergeCell ref="D153:M153"/>
    <mergeCell ref="N153:U153"/>
    <mergeCell ref="V153:AC153"/>
    <mergeCell ref="AD153:AP153"/>
    <mergeCell ref="AQ153:AT153"/>
    <mergeCell ref="AU153:AX153"/>
    <mergeCell ref="AY153:BB153"/>
    <mergeCell ref="B152:M152"/>
    <mergeCell ref="N152:U152"/>
    <mergeCell ref="V152:AC152"/>
    <mergeCell ref="AD152:AP152"/>
    <mergeCell ref="AQ152:AT152"/>
    <mergeCell ref="AU152:AX152"/>
    <mergeCell ref="BC149:BF149"/>
    <mergeCell ref="B150:C150"/>
    <mergeCell ref="D150:M150"/>
    <mergeCell ref="N150:U150"/>
    <mergeCell ref="V150:AC150"/>
    <mergeCell ref="AD150:AP150"/>
    <mergeCell ref="AQ150:AT150"/>
    <mergeCell ref="AU150:AX150"/>
    <mergeCell ref="AY150:BB150"/>
    <mergeCell ref="BC150:BF150"/>
    <mergeCell ref="AY148:BB148"/>
    <mergeCell ref="BC148:BF148"/>
    <mergeCell ref="B149:C149"/>
    <mergeCell ref="D149:M149"/>
    <mergeCell ref="N149:U149"/>
    <mergeCell ref="V149:AC149"/>
    <mergeCell ref="AD149:AP149"/>
    <mergeCell ref="AQ149:AT149"/>
    <mergeCell ref="AU149:AX149"/>
    <mergeCell ref="AY149:BB149"/>
    <mergeCell ref="AU147:AX147"/>
    <mergeCell ref="AY147:BB147"/>
    <mergeCell ref="BC147:BF147"/>
    <mergeCell ref="B148:C148"/>
    <mergeCell ref="D148:M148"/>
    <mergeCell ref="N148:U148"/>
    <mergeCell ref="V148:AC148"/>
    <mergeCell ref="AD148:AP148"/>
    <mergeCell ref="AQ148:AT148"/>
    <mergeCell ref="AU148:AX148"/>
    <mergeCell ref="B147:C147"/>
    <mergeCell ref="D147:M147"/>
    <mergeCell ref="N147:U147"/>
    <mergeCell ref="V147:AC147"/>
    <mergeCell ref="AD147:AP147"/>
    <mergeCell ref="AQ147:AT147"/>
    <mergeCell ref="BC145:BF145"/>
    <mergeCell ref="B146:C146"/>
    <mergeCell ref="D146:M146"/>
    <mergeCell ref="N146:U146"/>
    <mergeCell ref="V146:AC146"/>
    <mergeCell ref="AD146:AP146"/>
    <mergeCell ref="AQ146:AT146"/>
    <mergeCell ref="AU146:AX146"/>
    <mergeCell ref="AY146:BB146"/>
    <mergeCell ref="BC146:BF146"/>
    <mergeCell ref="AU143:AX143"/>
    <mergeCell ref="AY143:BB143"/>
    <mergeCell ref="BC143:BF143"/>
    <mergeCell ref="B145:M145"/>
    <mergeCell ref="N145:U145"/>
    <mergeCell ref="V145:AC145"/>
    <mergeCell ref="AD145:AP145"/>
    <mergeCell ref="AQ145:AT145"/>
    <mergeCell ref="AU145:AX145"/>
    <mergeCell ref="AY145:BB145"/>
    <mergeCell ref="B143:C143"/>
    <mergeCell ref="D143:M143"/>
    <mergeCell ref="N143:U143"/>
    <mergeCell ref="V143:AC143"/>
    <mergeCell ref="AD143:AP143"/>
    <mergeCell ref="AQ143:AT143"/>
    <mergeCell ref="BC141:BF141"/>
    <mergeCell ref="B142:C142"/>
    <mergeCell ref="D142:M142"/>
    <mergeCell ref="N142:U142"/>
    <mergeCell ref="V142:AC142"/>
    <mergeCell ref="AD142:AP142"/>
    <mergeCell ref="AQ142:AT142"/>
    <mergeCell ref="AU142:AX142"/>
    <mergeCell ref="AY142:BB142"/>
    <mergeCell ref="BC142:BF142"/>
    <mergeCell ref="AY140:BB140"/>
    <mergeCell ref="BC140:BF140"/>
    <mergeCell ref="B141:C141"/>
    <mergeCell ref="D141:M141"/>
    <mergeCell ref="N141:U141"/>
    <mergeCell ref="V141:AC141"/>
    <mergeCell ref="AD141:AP141"/>
    <mergeCell ref="AQ141:AT141"/>
    <mergeCell ref="AU141:AX141"/>
    <mergeCell ref="AY141:BB141"/>
    <mergeCell ref="AU139:AX139"/>
    <mergeCell ref="AY139:BB139"/>
    <mergeCell ref="BC139:BF139"/>
    <mergeCell ref="B140:C140"/>
    <mergeCell ref="D140:M140"/>
    <mergeCell ref="N140:U140"/>
    <mergeCell ref="V140:AC140"/>
    <mergeCell ref="AD140:AP140"/>
    <mergeCell ref="AQ140:AT140"/>
    <mergeCell ref="AU140:AX140"/>
    <mergeCell ref="B139:C139"/>
    <mergeCell ref="D139:M139"/>
    <mergeCell ref="N139:U139"/>
    <mergeCell ref="V139:AC139"/>
    <mergeCell ref="AD139:AP139"/>
    <mergeCell ref="AQ139:AT139"/>
    <mergeCell ref="BK136:BQ136"/>
    <mergeCell ref="BR136:BX136"/>
    <mergeCell ref="B138:M138"/>
    <mergeCell ref="N138:U138"/>
    <mergeCell ref="V138:AC138"/>
    <mergeCell ref="AD138:AP138"/>
    <mergeCell ref="AQ138:AT138"/>
    <mergeCell ref="AU138:AX138"/>
    <mergeCell ref="AY138:BB138"/>
    <mergeCell ref="BC138:BF138"/>
    <mergeCell ref="AD136:AP136"/>
    <mergeCell ref="AQ136:AT136"/>
    <mergeCell ref="AU136:AX136"/>
    <mergeCell ref="AY136:BB136"/>
    <mergeCell ref="BC136:BF136"/>
    <mergeCell ref="BG136:BJ136"/>
    <mergeCell ref="B136:C136"/>
    <mergeCell ref="D136:O136"/>
    <mergeCell ref="P136:R136"/>
    <mergeCell ref="S136:U136"/>
    <mergeCell ref="V136:Y136"/>
    <mergeCell ref="Z136:AC136"/>
    <mergeCell ref="AU135:AX135"/>
    <mergeCell ref="AY135:BB135"/>
    <mergeCell ref="BC135:BF135"/>
    <mergeCell ref="BG135:BJ135"/>
    <mergeCell ref="BK135:BQ135"/>
    <mergeCell ref="BR135:BX135"/>
    <mergeCell ref="BK134:BQ134"/>
    <mergeCell ref="BR134:BX134"/>
    <mergeCell ref="B135:C135"/>
    <mergeCell ref="D135:O135"/>
    <mergeCell ref="P135:R135"/>
    <mergeCell ref="S135:U135"/>
    <mergeCell ref="V135:Y135"/>
    <mergeCell ref="Z135:AC135"/>
    <mergeCell ref="AD135:AP135"/>
    <mergeCell ref="AQ135:AT135"/>
    <mergeCell ref="AD134:AP134"/>
    <mergeCell ref="AQ134:AT134"/>
    <mergeCell ref="AU134:AX134"/>
    <mergeCell ref="AY134:BB134"/>
    <mergeCell ref="BC134:BF134"/>
    <mergeCell ref="BG134:BJ134"/>
    <mergeCell ref="B134:C134"/>
    <mergeCell ref="D134:O134"/>
    <mergeCell ref="P134:R134"/>
    <mergeCell ref="S134:U134"/>
    <mergeCell ref="V134:Y134"/>
    <mergeCell ref="Z134:AC134"/>
    <mergeCell ref="AU133:AX133"/>
    <mergeCell ref="AY133:BB133"/>
    <mergeCell ref="BC133:BF133"/>
    <mergeCell ref="BG133:BJ133"/>
    <mergeCell ref="BK133:BQ133"/>
    <mergeCell ref="BR133:BX133"/>
    <mergeCell ref="BK132:BQ132"/>
    <mergeCell ref="BR132:BX132"/>
    <mergeCell ref="B133:C133"/>
    <mergeCell ref="D133:O133"/>
    <mergeCell ref="P133:R133"/>
    <mergeCell ref="S133:U133"/>
    <mergeCell ref="V133:Y133"/>
    <mergeCell ref="Z133:AC133"/>
    <mergeCell ref="AD133:AP133"/>
    <mergeCell ref="AQ133:AT133"/>
    <mergeCell ref="AD132:AP132"/>
    <mergeCell ref="AQ132:AT132"/>
    <mergeCell ref="AU132:AX132"/>
    <mergeCell ref="AY132:BB132"/>
    <mergeCell ref="BC132:BF132"/>
    <mergeCell ref="BG132:BJ132"/>
    <mergeCell ref="B132:C132"/>
    <mergeCell ref="D132:O132"/>
    <mergeCell ref="P132:R132"/>
    <mergeCell ref="S132:U132"/>
    <mergeCell ref="V132:Y132"/>
    <mergeCell ref="Z132:AC132"/>
    <mergeCell ref="AU131:AX131"/>
    <mergeCell ref="AY131:BB131"/>
    <mergeCell ref="BC131:BF131"/>
    <mergeCell ref="BG131:BJ131"/>
    <mergeCell ref="BK131:BQ131"/>
    <mergeCell ref="BR131:BX131"/>
    <mergeCell ref="BK130:BQ130"/>
    <mergeCell ref="BR130:BX130"/>
    <mergeCell ref="B131:C131"/>
    <mergeCell ref="D131:O131"/>
    <mergeCell ref="P131:R131"/>
    <mergeCell ref="S131:U131"/>
    <mergeCell ref="V131:Y131"/>
    <mergeCell ref="Z131:AC131"/>
    <mergeCell ref="AD131:AP131"/>
    <mergeCell ref="AQ131:AT131"/>
    <mergeCell ref="AD130:AP130"/>
    <mergeCell ref="AQ130:AT130"/>
    <mergeCell ref="AU130:AX130"/>
    <mergeCell ref="AY130:BB130"/>
    <mergeCell ref="BC130:BF130"/>
    <mergeCell ref="BG130:BJ130"/>
    <mergeCell ref="B130:C130"/>
    <mergeCell ref="D130:O130"/>
    <mergeCell ref="P130:R130"/>
    <mergeCell ref="S130:U130"/>
    <mergeCell ref="V130:Y130"/>
    <mergeCell ref="Z130:AC130"/>
    <mergeCell ref="V126:Y126"/>
    <mergeCell ref="Z126:AC126"/>
    <mergeCell ref="AU129:AX129"/>
    <mergeCell ref="AY129:BB129"/>
    <mergeCell ref="BC129:BF129"/>
    <mergeCell ref="BG129:BJ129"/>
    <mergeCell ref="BK129:BQ129"/>
    <mergeCell ref="BR129:BX129"/>
    <mergeCell ref="BK128:BQ128"/>
    <mergeCell ref="BR128:BX128"/>
    <mergeCell ref="B129:C129"/>
    <mergeCell ref="D129:O129"/>
    <mergeCell ref="P129:R129"/>
    <mergeCell ref="S129:U129"/>
    <mergeCell ref="V129:Y129"/>
    <mergeCell ref="Z129:AC129"/>
    <mergeCell ref="AD129:AP129"/>
    <mergeCell ref="AQ129:AT129"/>
    <mergeCell ref="AD128:AP128"/>
    <mergeCell ref="AQ128:AT128"/>
    <mergeCell ref="AU128:AX128"/>
    <mergeCell ref="AY128:BB128"/>
    <mergeCell ref="BC128:BF128"/>
    <mergeCell ref="BG128:BJ128"/>
    <mergeCell ref="B128:C128"/>
    <mergeCell ref="D128:O128"/>
    <mergeCell ref="P128:R128"/>
    <mergeCell ref="S128:U128"/>
    <mergeCell ref="V128:Y128"/>
    <mergeCell ref="Z128:AC128"/>
    <mergeCell ref="P122:R122"/>
    <mergeCell ref="S122:U122"/>
    <mergeCell ref="V122:Y122"/>
    <mergeCell ref="Z122:AC122"/>
    <mergeCell ref="AD122:AP122"/>
    <mergeCell ref="AQ122:AT122"/>
    <mergeCell ref="AU127:AX127"/>
    <mergeCell ref="AY127:BB127"/>
    <mergeCell ref="BC127:BF127"/>
    <mergeCell ref="BG127:BJ127"/>
    <mergeCell ref="BK127:BQ127"/>
    <mergeCell ref="BR127:BX127"/>
    <mergeCell ref="BK126:BQ126"/>
    <mergeCell ref="BR126:BX126"/>
    <mergeCell ref="B127:C127"/>
    <mergeCell ref="D127:O127"/>
    <mergeCell ref="P127:R127"/>
    <mergeCell ref="S127:U127"/>
    <mergeCell ref="V127:Y127"/>
    <mergeCell ref="Z127:AC127"/>
    <mergeCell ref="AD127:AP127"/>
    <mergeCell ref="AQ127:AT127"/>
    <mergeCell ref="AD126:AP126"/>
    <mergeCell ref="AQ126:AT126"/>
    <mergeCell ref="AU126:AX126"/>
    <mergeCell ref="AY126:BB126"/>
    <mergeCell ref="BC126:BF126"/>
    <mergeCell ref="BG126:BJ126"/>
    <mergeCell ref="B126:C126"/>
    <mergeCell ref="D126:O126"/>
    <mergeCell ref="P126:R126"/>
    <mergeCell ref="S126:U126"/>
    <mergeCell ref="BC120:BF120"/>
    <mergeCell ref="BG120:BJ120"/>
    <mergeCell ref="B120:C120"/>
    <mergeCell ref="D120:O120"/>
    <mergeCell ref="P120:R120"/>
    <mergeCell ref="S120:U120"/>
    <mergeCell ref="V120:Y120"/>
    <mergeCell ref="Z120:AC120"/>
    <mergeCell ref="AQ121:AT121"/>
    <mergeCell ref="AU121:AX121"/>
    <mergeCell ref="CU122:CW122"/>
    <mergeCell ref="B124:C124"/>
    <mergeCell ref="B125:O125"/>
    <mergeCell ref="P125:U125"/>
    <mergeCell ref="V125:AC125"/>
    <mergeCell ref="AD125:AX125"/>
    <mergeCell ref="AY125:BJ125"/>
    <mergeCell ref="BK125:BX125"/>
    <mergeCell ref="BQ122:BS122"/>
    <mergeCell ref="BT122:BV122"/>
    <mergeCell ref="BW122:BZ122"/>
    <mergeCell ref="CA122:CD122"/>
    <mergeCell ref="CE122:CL122"/>
    <mergeCell ref="CM122:CT122"/>
    <mergeCell ref="AU122:AX122"/>
    <mergeCell ref="AY122:BB122"/>
    <mergeCell ref="BC122:BF122"/>
    <mergeCell ref="BG122:BJ122"/>
    <mergeCell ref="BK122:BM122"/>
    <mergeCell ref="BN122:BP122"/>
    <mergeCell ref="B122:C122"/>
    <mergeCell ref="D122:O122"/>
    <mergeCell ref="BN121:BP121"/>
    <mergeCell ref="BQ121:BS121"/>
    <mergeCell ref="BT121:BV121"/>
    <mergeCell ref="BW121:BZ121"/>
    <mergeCell ref="CA121:CD121"/>
    <mergeCell ref="CE121:CL121"/>
    <mergeCell ref="BG121:BJ121"/>
    <mergeCell ref="BK121:BM121"/>
    <mergeCell ref="CE120:CL120"/>
    <mergeCell ref="CM120:CT120"/>
    <mergeCell ref="CU120:CW120"/>
    <mergeCell ref="CM121:CT121"/>
    <mergeCell ref="CU121:CW121"/>
    <mergeCell ref="AY121:BB121"/>
    <mergeCell ref="BC121:BF121"/>
    <mergeCell ref="B121:C121"/>
    <mergeCell ref="D121:O121"/>
    <mergeCell ref="P121:R121"/>
    <mergeCell ref="S121:U121"/>
    <mergeCell ref="V121:Y121"/>
    <mergeCell ref="Z121:AC121"/>
    <mergeCell ref="AD121:AP121"/>
    <mergeCell ref="BK120:BM120"/>
    <mergeCell ref="BN120:BP120"/>
    <mergeCell ref="BQ120:BS120"/>
    <mergeCell ref="BT120:BV120"/>
    <mergeCell ref="BW120:BZ120"/>
    <mergeCell ref="CA120:CD120"/>
    <mergeCell ref="AD120:AP120"/>
    <mergeCell ref="AQ120:AT120"/>
    <mergeCell ref="AU120:AX120"/>
    <mergeCell ref="AY120:BB120"/>
    <mergeCell ref="BK118:BM118"/>
    <mergeCell ref="BN118:BP118"/>
    <mergeCell ref="B118:C118"/>
    <mergeCell ref="D118:O118"/>
    <mergeCell ref="P118:R118"/>
    <mergeCell ref="S118:U118"/>
    <mergeCell ref="V118:Y118"/>
    <mergeCell ref="Z118:AC118"/>
    <mergeCell ref="AD118:AP118"/>
    <mergeCell ref="AQ118:AT118"/>
    <mergeCell ref="BT119:BV119"/>
    <mergeCell ref="BW119:BZ119"/>
    <mergeCell ref="CA119:CD119"/>
    <mergeCell ref="CE119:CL119"/>
    <mergeCell ref="CM119:CT119"/>
    <mergeCell ref="CU119:CW119"/>
    <mergeCell ref="AY119:BB119"/>
    <mergeCell ref="BC119:BF119"/>
    <mergeCell ref="BG119:BJ119"/>
    <mergeCell ref="BK119:BM119"/>
    <mergeCell ref="BN119:BP119"/>
    <mergeCell ref="BQ119:BS119"/>
    <mergeCell ref="CE117:CL117"/>
    <mergeCell ref="AQ117:AT117"/>
    <mergeCell ref="AU117:AX117"/>
    <mergeCell ref="AY117:BB117"/>
    <mergeCell ref="BC117:BF117"/>
    <mergeCell ref="BG117:BJ117"/>
    <mergeCell ref="BK117:BM117"/>
    <mergeCell ref="CE116:CL116"/>
    <mergeCell ref="CM116:CT116"/>
    <mergeCell ref="CU116:CW116"/>
    <mergeCell ref="CM117:CT117"/>
    <mergeCell ref="CU117:CW117"/>
    <mergeCell ref="CU118:CW118"/>
    <mergeCell ref="B119:C119"/>
    <mergeCell ref="D119:O119"/>
    <mergeCell ref="P119:R119"/>
    <mergeCell ref="S119:U119"/>
    <mergeCell ref="V119:Y119"/>
    <mergeCell ref="Z119:AC119"/>
    <mergeCell ref="AD119:AP119"/>
    <mergeCell ref="AQ119:AT119"/>
    <mergeCell ref="AU119:AX119"/>
    <mergeCell ref="BQ118:BS118"/>
    <mergeCell ref="BT118:BV118"/>
    <mergeCell ref="BW118:BZ118"/>
    <mergeCell ref="CA118:CD118"/>
    <mergeCell ref="CE118:CL118"/>
    <mergeCell ref="CM118:CT118"/>
    <mergeCell ref="AU118:AX118"/>
    <mergeCell ref="AY118:BB118"/>
    <mergeCell ref="BC118:BF118"/>
    <mergeCell ref="BG118:BJ118"/>
    <mergeCell ref="B117:C117"/>
    <mergeCell ref="D117:O117"/>
    <mergeCell ref="P117:R117"/>
    <mergeCell ref="S117:U117"/>
    <mergeCell ref="V117:Y117"/>
    <mergeCell ref="Z117:AC117"/>
    <mergeCell ref="AD117:AP117"/>
    <mergeCell ref="BK116:BM116"/>
    <mergeCell ref="BN116:BP116"/>
    <mergeCell ref="BQ116:BS116"/>
    <mergeCell ref="BT116:BV116"/>
    <mergeCell ref="BW116:BZ116"/>
    <mergeCell ref="CA116:CD116"/>
    <mergeCell ref="AD116:AP116"/>
    <mergeCell ref="AQ116:AT116"/>
    <mergeCell ref="AU116:AX116"/>
    <mergeCell ref="AY116:BB116"/>
    <mergeCell ref="BC116:BF116"/>
    <mergeCell ref="BG116:BJ116"/>
    <mergeCell ref="B116:C116"/>
    <mergeCell ref="D116:O116"/>
    <mergeCell ref="P116:R116"/>
    <mergeCell ref="S116:U116"/>
    <mergeCell ref="V116:Y116"/>
    <mergeCell ref="Z116:AC116"/>
    <mergeCell ref="BN117:BP117"/>
    <mergeCell ref="BQ117:BS117"/>
    <mergeCell ref="BT117:BV117"/>
    <mergeCell ref="BW117:BZ117"/>
    <mergeCell ref="CA117:CD117"/>
    <mergeCell ref="BT115:BV115"/>
    <mergeCell ref="BW115:BZ115"/>
    <mergeCell ref="CA115:CD115"/>
    <mergeCell ref="CE115:CL115"/>
    <mergeCell ref="CM115:CT115"/>
    <mergeCell ref="CU115:CW115"/>
    <mergeCell ref="AY115:BB115"/>
    <mergeCell ref="BC115:BF115"/>
    <mergeCell ref="BG115:BJ115"/>
    <mergeCell ref="BK115:BM115"/>
    <mergeCell ref="BN115:BP115"/>
    <mergeCell ref="BQ115:BS115"/>
    <mergeCell ref="CU114:CW114"/>
    <mergeCell ref="B115:C115"/>
    <mergeCell ref="D115:O115"/>
    <mergeCell ref="P115:R115"/>
    <mergeCell ref="S115:U115"/>
    <mergeCell ref="V115:Y115"/>
    <mergeCell ref="Z115:AC115"/>
    <mergeCell ref="AD115:AP115"/>
    <mergeCell ref="AQ115:AT115"/>
    <mergeCell ref="AU115:AX115"/>
    <mergeCell ref="BQ114:BS114"/>
    <mergeCell ref="BT114:BV114"/>
    <mergeCell ref="BW114:BZ114"/>
    <mergeCell ref="CA114:CD114"/>
    <mergeCell ref="CE114:CL114"/>
    <mergeCell ref="CM114:CT114"/>
    <mergeCell ref="AU114:AX114"/>
    <mergeCell ref="AY114:BB114"/>
    <mergeCell ref="BC114:BF114"/>
    <mergeCell ref="BG114:BJ114"/>
    <mergeCell ref="BK114:BM114"/>
    <mergeCell ref="BN114:BP114"/>
    <mergeCell ref="CM113:CT113"/>
    <mergeCell ref="CU113:CW113"/>
    <mergeCell ref="B114:C114"/>
    <mergeCell ref="D114:O114"/>
    <mergeCell ref="P114:R114"/>
    <mergeCell ref="S114:U114"/>
    <mergeCell ref="V114:Y114"/>
    <mergeCell ref="Z114:AC114"/>
    <mergeCell ref="AD114:AP114"/>
    <mergeCell ref="AQ114:AT114"/>
    <mergeCell ref="BN113:BP113"/>
    <mergeCell ref="BQ113:BS113"/>
    <mergeCell ref="BT113:BV113"/>
    <mergeCell ref="BW113:BZ113"/>
    <mergeCell ref="CA113:CD113"/>
    <mergeCell ref="CE113:CL113"/>
    <mergeCell ref="AQ113:AT113"/>
    <mergeCell ref="AU113:AX113"/>
    <mergeCell ref="AY113:BB113"/>
    <mergeCell ref="BC113:BF113"/>
    <mergeCell ref="BG113:BJ113"/>
    <mergeCell ref="BK113:BM113"/>
    <mergeCell ref="CE112:CL112"/>
    <mergeCell ref="CM112:CT112"/>
    <mergeCell ref="CU112:CW112"/>
    <mergeCell ref="B113:C113"/>
    <mergeCell ref="D113:O113"/>
    <mergeCell ref="P113:R113"/>
    <mergeCell ref="S113:U113"/>
    <mergeCell ref="V113:Y113"/>
    <mergeCell ref="Z113:AC113"/>
    <mergeCell ref="AD113:AP113"/>
    <mergeCell ref="BK112:BM112"/>
    <mergeCell ref="BN112:BP112"/>
    <mergeCell ref="BQ112:BS112"/>
    <mergeCell ref="BT112:BV112"/>
    <mergeCell ref="BW112:BZ112"/>
    <mergeCell ref="CA112:CD112"/>
    <mergeCell ref="AD112:AP112"/>
    <mergeCell ref="AQ112:AT112"/>
    <mergeCell ref="AU112:AX112"/>
    <mergeCell ref="AY112:BB112"/>
    <mergeCell ref="BC112:BF112"/>
    <mergeCell ref="BG112:BJ112"/>
    <mergeCell ref="B112:C112"/>
    <mergeCell ref="D112:O112"/>
    <mergeCell ref="P112:R112"/>
    <mergeCell ref="S112:U112"/>
    <mergeCell ref="V112:Y112"/>
    <mergeCell ref="Z112:AC112"/>
    <mergeCell ref="B110:BQ110"/>
    <mergeCell ref="B111:O111"/>
    <mergeCell ref="P111:U111"/>
    <mergeCell ref="V111:AC111"/>
    <mergeCell ref="AD111:AX111"/>
    <mergeCell ref="AY111:BJ111"/>
    <mergeCell ref="BK111:CW111"/>
    <mergeCell ref="AV107:AX107"/>
    <mergeCell ref="AY107:BA107"/>
    <mergeCell ref="B108:C108"/>
    <mergeCell ref="D108:R108"/>
    <mergeCell ref="S108:AA108"/>
    <mergeCell ref="AB108:AO108"/>
    <mergeCell ref="AP108:AR108"/>
    <mergeCell ref="AS108:AU108"/>
    <mergeCell ref="AV108:AX108"/>
    <mergeCell ref="AY108:BA108"/>
    <mergeCell ref="B107:C107"/>
    <mergeCell ref="D107:R107"/>
    <mergeCell ref="S107:AA107"/>
    <mergeCell ref="AB107:AO107"/>
    <mergeCell ref="AP107:AR107"/>
    <mergeCell ref="AS107:AU107"/>
    <mergeCell ref="AV105:AX105"/>
    <mergeCell ref="AY105:BA105"/>
    <mergeCell ref="B106:C106"/>
    <mergeCell ref="D106:R106"/>
    <mergeCell ref="S106:AA106"/>
    <mergeCell ref="AB106:AO106"/>
    <mergeCell ref="AP106:AR106"/>
    <mergeCell ref="AS106:AU106"/>
    <mergeCell ref="AV106:AX106"/>
    <mergeCell ref="AY106:BA106"/>
    <mergeCell ref="B105:C105"/>
    <mergeCell ref="D105:R105"/>
    <mergeCell ref="S105:AA105"/>
    <mergeCell ref="AB105:AO105"/>
    <mergeCell ref="AP105:AR105"/>
    <mergeCell ref="AS105:AU105"/>
    <mergeCell ref="AV103:AX103"/>
    <mergeCell ref="AY103:BA103"/>
    <mergeCell ref="B104:C104"/>
    <mergeCell ref="D104:R104"/>
    <mergeCell ref="S104:AA104"/>
    <mergeCell ref="AB104:AO104"/>
    <mergeCell ref="AP104:AR104"/>
    <mergeCell ref="AS104:AU104"/>
    <mergeCell ref="AV104:AX104"/>
    <mergeCell ref="AY104:BA104"/>
    <mergeCell ref="B103:C103"/>
    <mergeCell ref="D103:R103"/>
    <mergeCell ref="S103:AA103"/>
    <mergeCell ref="AB103:AO103"/>
    <mergeCell ref="AP103:AR103"/>
    <mergeCell ref="AS103:AU103"/>
    <mergeCell ref="AV101:AX101"/>
    <mergeCell ref="AY101:BA101"/>
    <mergeCell ref="B102:C102"/>
    <mergeCell ref="D102:R102"/>
    <mergeCell ref="S102:AA102"/>
    <mergeCell ref="AB102:AO102"/>
    <mergeCell ref="AP102:AR102"/>
    <mergeCell ref="AS102:AU102"/>
    <mergeCell ref="AV102:AX102"/>
    <mergeCell ref="AY102:BA102"/>
    <mergeCell ref="B101:C101"/>
    <mergeCell ref="D101:R101"/>
    <mergeCell ref="S101:AA101"/>
    <mergeCell ref="AB101:AO101"/>
    <mergeCell ref="AP101:AR101"/>
    <mergeCell ref="AS101:AU101"/>
    <mergeCell ref="AV99:AX99"/>
    <mergeCell ref="AY99:BA99"/>
    <mergeCell ref="B100:C100"/>
    <mergeCell ref="D100:R100"/>
    <mergeCell ref="S100:AA100"/>
    <mergeCell ref="AB100:AO100"/>
    <mergeCell ref="AP100:AR100"/>
    <mergeCell ref="AS100:AU100"/>
    <mergeCell ref="AV100:AX100"/>
    <mergeCell ref="AY100:BA100"/>
    <mergeCell ref="B99:C99"/>
    <mergeCell ref="D99:R99"/>
    <mergeCell ref="S99:AA99"/>
    <mergeCell ref="AB99:AO99"/>
    <mergeCell ref="AP99:AR99"/>
    <mergeCell ref="AS99:AU99"/>
    <mergeCell ref="AV97:AX97"/>
    <mergeCell ref="AY97:BA97"/>
    <mergeCell ref="B98:C98"/>
    <mergeCell ref="D98:R98"/>
    <mergeCell ref="S98:AA98"/>
    <mergeCell ref="AB98:AO98"/>
    <mergeCell ref="AP98:AR98"/>
    <mergeCell ref="AS98:AU98"/>
    <mergeCell ref="AV98:AX98"/>
    <mergeCell ref="AY98:BA98"/>
    <mergeCell ref="B97:C97"/>
    <mergeCell ref="D97:R97"/>
    <mergeCell ref="S97:AA97"/>
    <mergeCell ref="AB97:AO97"/>
    <mergeCell ref="AP97:AR97"/>
    <mergeCell ref="AS97:AU97"/>
    <mergeCell ref="AV95:AX95"/>
    <mergeCell ref="AY95:BA95"/>
    <mergeCell ref="B96:C96"/>
    <mergeCell ref="D96:R96"/>
    <mergeCell ref="S96:AA96"/>
    <mergeCell ref="AB96:AO96"/>
    <mergeCell ref="AP96:AR96"/>
    <mergeCell ref="AS96:AU96"/>
    <mergeCell ref="AV96:AX96"/>
    <mergeCell ref="AY96:BA96"/>
    <mergeCell ref="B95:C95"/>
    <mergeCell ref="D95:R95"/>
    <mergeCell ref="S95:AA95"/>
    <mergeCell ref="AB95:AO95"/>
    <mergeCell ref="AP95:AR95"/>
    <mergeCell ref="AS95:AU95"/>
    <mergeCell ref="AV93:AX93"/>
    <mergeCell ref="AY93:BA93"/>
    <mergeCell ref="B94:C94"/>
    <mergeCell ref="D94:R94"/>
    <mergeCell ref="S94:AA94"/>
    <mergeCell ref="AB94:AO94"/>
    <mergeCell ref="AP94:AR94"/>
    <mergeCell ref="AS94:AU94"/>
    <mergeCell ref="AV94:AX94"/>
    <mergeCell ref="AY94:BA94"/>
    <mergeCell ref="B93:C93"/>
    <mergeCell ref="D93:R93"/>
    <mergeCell ref="S93:AA93"/>
    <mergeCell ref="AB93:AO93"/>
    <mergeCell ref="AP93:AR93"/>
    <mergeCell ref="AS93:AU93"/>
    <mergeCell ref="AV91:AX91"/>
    <mergeCell ref="AY91:BA91"/>
    <mergeCell ref="B92:C92"/>
    <mergeCell ref="D92:R92"/>
    <mergeCell ref="S92:AA92"/>
    <mergeCell ref="AB92:AO92"/>
    <mergeCell ref="AP92:AR92"/>
    <mergeCell ref="AS92:AU92"/>
    <mergeCell ref="AV92:AX92"/>
    <mergeCell ref="AY92:BA92"/>
    <mergeCell ref="B91:C91"/>
    <mergeCell ref="D91:R91"/>
    <mergeCell ref="S91:AA91"/>
    <mergeCell ref="AB91:AO91"/>
    <mergeCell ref="AP91:AR91"/>
    <mergeCell ref="AS91:AU91"/>
    <mergeCell ref="AV89:AX89"/>
    <mergeCell ref="AY89:BA89"/>
    <mergeCell ref="B90:C90"/>
    <mergeCell ref="D90:R90"/>
    <mergeCell ref="S90:AA90"/>
    <mergeCell ref="AB90:AO90"/>
    <mergeCell ref="AP90:AR90"/>
    <mergeCell ref="AS90:AU90"/>
    <mergeCell ref="AV90:AX90"/>
    <mergeCell ref="AY90:BA90"/>
    <mergeCell ref="B89:C89"/>
    <mergeCell ref="D89:R89"/>
    <mergeCell ref="S89:AA89"/>
    <mergeCell ref="AB89:AO89"/>
    <mergeCell ref="AP89:AR89"/>
    <mergeCell ref="AS89:AU89"/>
    <mergeCell ref="AV87:AX87"/>
    <mergeCell ref="AY87:BA87"/>
    <mergeCell ref="B88:C88"/>
    <mergeCell ref="D88:R88"/>
    <mergeCell ref="S88:AA88"/>
    <mergeCell ref="AB88:AO88"/>
    <mergeCell ref="AP88:AR88"/>
    <mergeCell ref="AS88:AU88"/>
    <mergeCell ref="AV88:AX88"/>
    <mergeCell ref="AY88:BA88"/>
    <mergeCell ref="B87:C87"/>
    <mergeCell ref="D87:R87"/>
    <mergeCell ref="S87:AA87"/>
    <mergeCell ref="AB87:AO87"/>
    <mergeCell ref="AP87:AR87"/>
    <mergeCell ref="AS87:AU87"/>
    <mergeCell ref="AV85:AX85"/>
    <mergeCell ref="AY85:BA85"/>
    <mergeCell ref="B86:C86"/>
    <mergeCell ref="D86:R86"/>
    <mergeCell ref="S86:AA86"/>
    <mergeCell ref="AB86:AO86"/>
    <mergeCell ref="AP86:AR86"/>
    <mergeCell ref="AS86:AU86"/>
    <mergeCell ref="AV86:AX86"/>
    <mergeCell ref="AY86:BA86"/>
    <mergeCell ref="B85:C85"/>
    <mergeCell ref="D85:R85"/>
    <mergeCell ref="S85:AA85"/>
    <mergeCell ref="AB85:AO85"/>
    <mergeCell ref="AP85:AR85"/>
    <mergeCell ref="AS85:AU85"/>
    <mergeCell ref="AV83:AX83"/>
    <mergeCell ref="AY83:BA83"/>
    <mergeCell ref="B84:C84"/>
    <mergeCell ref="D84:R84"/>
    <mergeCell ref="S84:AA84"/>
    <mergeCell ref="AB84:AO84"/>
    <mergeCell ref="AP84:AR84"/>
    <mergeCell ref="AS84:AU84"/>
    <mergeCell ref="AV84:AX84"/>
    <mergeCell ref="AY84:BA84"/>
    <mergeCell ref="B83:C83"/>
    <mergeCell ref="D83:R83"/>
    <mergeCell ref="S83:AA83"/>
    <mergeCell ref="AB83:AO83"/>
    <mergeCell ref="AP83:AR83"/>
    <mergeCell ref="AS83:AU83"/>
    <mergeCell ref="AV81:AX81"/>
    <mergeCell ref="AY81:BA81"/>
    <mergeCell ref="B82:C82"/>
    <mergeCell ref="D82:R82"/>
    <mergeCell ref="S82:AA82"/>
    <mergeCell ref="AB82:AO82"/>
    <mergeCell ref="AP82:AR82"/>
    <mergeCell ref="AS82:AU82"/>
    <mergeCell ref="AV82:AX82"/>
    <mergeCell ref="AY82:BA82"/>
    <mergeCell ref="B81:C81"/>
    <mergeCell ref="D81:R81"/>
    <mergeCell ref="S81:AA81"/>
    <mergeCell ref="AB81:AO81"/>
    <mergeCell ref="AP81:AR81"/>
    <mergeCell ref="AS81:AU81"/>
    <mergeCell ref="AY79:BA79"/>
    <mergeCell ref="B80:C80"/>
    <mergeCell ref="D80:R80"/>
    <mergeCell ref="S80:AA80"/>
    <mergeCell ref="AB80:AO80"/>
    <mergeCell ref="AP80:AR80"/>
    <mergeCell ref="AS80:AU80"/>
    <mergeCell ref="AV80:AX80"/>
    <mergeCell ref="AY80:BA80"/>
    <mergeCell ref="AV78:AX78"/>
    <mergeCell ref="AY78:BA78"/>
    <mergeCell ref="BD78:BQ108"/>
    <mergeCell ref="B79:C79"/>
    <mergeCell ref="D79:R79"/>
    <mergeCell ref="S79:AA79"/>
    <mergeCell ref="AB79:AO79"/>
    <mergeCell ref="AP79:AR79"/>
    <mergeCell ref="AS79:AU79"/>
    <mergeCell ref="AV79:AX79"/>
    <mergeCell ref="B78:C78"/>
    <mergeCell ref="D78:R78"/>
    <mergeCell ref="S78:AA78"/>
    <mergeCell ref="AB78:AO78"/>
    <mergeCell ref="AP78:AR78"/>
    <mergeCell ref="AS78:AU78"/>
    <mergeCell ref="BB75:BD75"/>
    <mergeCell ref="BE75:BG75"/>
    <mergeCell ref="BH75:BJ75"/>
    <mergeCell ref="BK75:BM75"/>
    <mergeCell ref="BN75:CO75"/>
    <mergeCell ref="B77:L77"/>
    <mergeCell ref="AA75:AC75"/>
    <mergeCell ref="AD75:AO75"/>
    <mergeCell ref="AP75:AR75"/>
    <mergeCell ref="AS75:AU75"/>
    <mergeCell ref="AV75:AX75"/>
    <mergeCell ref="AY75:BA75"/>
    <mergeCell ref="B75:C75"/>
    <mergeCell ref="D75:M75"/>
    <mergeCell ref="N75:R75"/>
    <mergeCell ref="S75:V75"/>
    <mergeCell ref="W75:X75"/>
    <mergeCell ref="Y75:Z75"/>
    <mergeCell ref="AY74:BA74"/>
    <mergeCell ref="BB74:BD74"/>
    <mergeCell ref="BE74:BG74"/>
    <mergeCell ref="BH74:BJ74"/>
    <mergeCell ref="BK74:BM74"/>
    <mergeCell ref="BN74:CO74"/>
    <mergeCell ref="Y74:Z74"/>
    <mergeCell ref="AA74:AC74"/>
    <mergeCell ref="AD74:AO74"/>
    <mergeCell ref="AP74:AR74"/>
    <mergeCell ref="AS74:AU74"/>
    <mergeCell ref="AV74:AX74"/>
    <mergeCell ref="BB73:BD73"/>
    <mergeCell ref="BE73:BG73"/>
    <mergeCell ref="BH73:BJ73"/>
    <mergeCell ref="BK73:BM73"/>
    <mergeCell ref="BN73:CO73"/>
    <mergeCell ref="B74:C74"/>
    <mergeCell ref="D74:M74"/>
    <mergeCell ref="N74:R74"/>
    <mergeCell ref="S74:V74"/>
    <mergeCell ref="W74:X74"/>
    <mergeCell ref="AA73:AC73"/>
    <mergeCell ref="AD73:AO73"/>
    <mergeCell ref="AP73:AR73"/>
    <mergeCell ref="AS73:AU73"/>
    <mergeCell ref="AV73:AX73"/>
    <mergeCell ref="AY73:BA73"/>
    <mergeCell ref="B73:C73"/>
    <mergeCell ref="D73:M73"/>
    <mergeCell ref="N73:R73"/>
    <mergeCell ref="S73:V73"/>
    <mergeCell ref="W73:X73"/>
    <mergeCell ref="Y73:Z73"/>
    <mergeCell ref="Y71:Z71"/>
    <mergeCell ref="AY72:BA72"/>
    <mergeCell ref="BB72:BD72"/>
    <mergeCell ref="BE72:BG72"/>
    <mergeCell ref="BH72:BJ72"/>
    <mergeCell ref="BK72:BM72"/>
    <mergeCell ref="BN72:CO72"/>
    <mergeCell ref="Y72:Z72"/>
    <mergeCell ref="AA72:AC72"/>
    <mergeCell ref="AD72:AO72"/>
    <mergeCell ref="AP72:AR72"/>
    <mergeCell ref="AS72:AU72"/>
    <mergeCell ref="AV72:AX72"/>
    <mergeCell ref="BB71:BD71"/>
    <mergeCell ref="BE71:BG71"/>
    <mergeCell ref="BH71:BJ71"/>
    <mergeCell ref="BK71:BM71"/>
    <mergeCell ref="BN71:CO71"/>
    <mergeCell ref="BB70:BD70"/>
    <mergeCell ref="BE70:BG70"/>
    <mergeCell ref="BH70:BJ70"/>
    <mergeCell ref="BK70:BM70"/>
    <mergeCell ref="BN70:CO70"/>
    <mergeCell ref="Y70:Z70"/>
    <mergeCell ref="AA70:AC70"/>
    <mergeCell ref="AD70:AO70"/>
    <mergeCell ref="AP70:AR70"/>
    <mergeCell ref="AS70:AU70"/>
    <mergeCell ref="AV70:AX70"/>
    <mergeCell ref="BB69:BD69"/>
    <mergeCell ref="BE69:BG69"/>
    <mergeCell ref="BH69:BJ69"/>
    <mergeCell ref="BK69:BM69"/>
    <mergeCell ref="BN69:CO69"/>
    <mergeCell ref="B72:C72"/>
    <mergeCell ref="D72:M72"/>
    <mergeCell ref="N72:R72"/>
    <mergeCell ref="S72:V72"/>
    <mergeCell ref="W72:X72"/>
    <mergeCell ref="AA71:AC71"/>
    <mergeCell ref="AD71:AO71"/>
    <mergeCell ref="AP71:AR71"/>
    <mergeCell ref="AS71:AU71"/>
    <mergeCell ref="AV71:AX71"/>
    <mergeCell ref="AY71:BA71"/>
    <mergeCell ref="B71:C71"/>
    <mergeCell ref="D71:M71"/>
    <mergeCell ref="N71:R71"/>
    <mergeCell ref="S71:V71"/>
    <mergeCell ref="W71:X71"/>
    <mergeCell ref="B70:C70"/>
    <mergeCell ref="D70:M70"/>
    <mergeCell ref="N70:R70"/>
    <mergeCell ref="S70:V70"/>
    <mergeCell ref="W70:X70"/>
    <mergeCell ref="AA69:AC69"/>
    <mergeCell ref="AD69:AO69"/>
    <mergeCell ref="AP69:AR69"/>
    <mergeCell ref="AS69:AU69"/>
    <mergeCell ref="AV69:AX69"/>
    <mergeCell ref="AY69:BA69"/>
    <mergeCell ref="B69:C69"/>
    <mergeCell ref="D69:M69"/>
    <mergeCell ref="N69:R69"/>
    <mergeCell ref="S69:V69"/>
    <mergeCell ref="W69:X69"/>
    <mergeCell ref="Y69:Z69"/>
    <mergeCell ref="AY70:BA70"/>
    <mergeCell ref="Y67:Z67"/>
    <mergeCell ref="AY68:BA68"/>
    <mergeCell ref="BB68:BD68"/>
    <mergeCell ref="BE68:BG68"/>
    <mergeCell ref="BH68:BJ68"/>
    <mergeCell ref="BK68:BM68"/>
    <mergeCell ref="BN68:CO68"/>
    <mergeCell ref="Y68:Z68"/>
    <mergeCell ref="AA68:AC68"/>
    <mergeCell ref="AD68:AO68"/>
    <mergeCell ref="AP68:AR68"/>
    <mergeCell ref="AS68:AU68"/>
    <mergeCell ref="AV68:AX68"/>
    <mergeCell ref="BB67:BD67"/>
    <mergeCell ref="BE67:BG67"/>
    <mergeCell ref="BH67:BJ67"/>
    <mergeCell ref="BK67:BM67"/>
    <mergeCell ref="BN67:CO67"/>
    <mergeCell ref="BB66:BD66"/>
    <mergeCell ref="BE66:BG66"/>
    <mergeCell ref="BH66:BJ66"/>
    <mergeCell ref="BK66:BM66"/>
    <mergeCell ref="BN66:CO66"/>
    <mergeCell ref="Y66:Z66"/>
    <mergeCell ref="AA66:AC66"/>
    <mergeCell ref="AD66:AO66"/>
    <mergeCell ref="AP66:AR66"/>
    <mergeCell ref="AS66:AU66"/>
    <mergeCell ref="AV66:AX66"/>
    <mergeCell ref="BB65:BD65"/>
    <mergeCell ref="BE65:BG65"/>
    <mergeCell ref="BH65:BJ65"/>
    <mergeCell ref="BK65:BM65"/>
    <mergeCell ref="BN65:CO65"/>
    <mergeCell ref="B68:C68"/>
    <mergeCell ref="D68:M68"/>
    <mergeCell ref="N68:R68"/>
    <mergeCell ref="S68:V68"/>
    <mergeCell ref="W68:X68"/>
    <mergeCell ref="AA67:AC67"/>
    <mergeCell ref="AD67:AO67"/>
    <mergeCell ref="AP67:AR67"/>
    <mergeCell ref="AS67:AU67"/>
    <mergeCell ref="AV67:AX67"/>
    <mergeCell ref="AY67:BA67"/>
    <mergeCell ref="B67:C67"/>
    <mergeCell ref="D67:M67"/>
    <mergeCell ref="N67:R67"/>
    <mergeCell ref="S67:V67"/>
    <mergeCell ref="W67:X67"/>
    <mergeCell ref="B66:C66"/>
    <mergeCell ref="D66:M66"/>
    <mergeCell ref="N66:R66"/>
    <mergeCell ref="S66:V66"/>
    <mergeCell ref="W66:X66"/>
    <mergeCell ref="AA65:AC65"/>
    <mergeCell ref="AD65:AO65"/>
    <mergeCell ref="AP65:AR65"/>
    <mergeCell ref="AS65:AU65"/>
    <mergeCell ref="AV65:AX65"/>
    <mergeCell ref="AY65:BA65"/>
    <mergeCell ref="B65:C65"/>
    <mergeCell ref="D65:M65"/>
    <mergeCell ref="N65:R65"/>
    <mergeCell ref="S65:V65"/>
    <mergeCell ref="W65:X65"/>
    <mergeCell ref="Y65:Z65"/>
    <mergeCell ref="AY66:BA66"/>
    <mergeCell ref="Y63:Z63"/>
    <mergeCell ref="AY64:BA64"/>
    <mergeCell ref="BB64:BD64"/>
    <mergeCell ref="BE64:BG64"/>
    <mergeCell ref="BH64:BJ64"/>
    <mergeCell ref="BK64:BM64"/>
    <mergeCell ref="BN64:CO64"/>
    <mergeCell ref="Y64:Z64"/>
    <mergeCell ref="AA64:AC64"/>
    <mergeCell ref="AD64:AO64"/>
    <mergeCell ref="AP64:AR64"/>
    <mergeCell ref="AS64:AU64"/>
    <mergeCell ref="AV64:AX64"/>
    <mergeCell ref="BB63:BD63"/>
    <mergeCell ref="BE63:BG63"/>
    <mergeCell ref="BH63:BJ63"/>
    <mergeCell ref="BK63:BM63"/>
    <mergeCell ref="BN63:CO63"/>
    <mergeCell ref="BB62:BD62"/>
    <mergeCell ref="BE62:BG62"/>
    <mergeCell ref="BH62:BJ62"/>
    <mergeCell ref="BK62:BM62"/>
    <mergeCell ref="BN62:CO62"/>
    <mergeCell ref="Y62:Z62"/>
    <mergeCell ref="AA62:AC62"/>
    <mergeCell ref="AD62:AO62"/>
    <mergeCell ref="AP62:AR62"/>
    <mergeCell ref="AS62:AU62"/>
    <mergeCell ref="AV62:AX62"/>
    <mergeCell ref="BB61:BD61"/>
    <mergeCell ref="BE61:BG61"/>
    <mergeCell ref="BH61:BJ61"/>
    <mergeCell ref="BK61:BM61"/>
    <mergeCell ref="BN61:CO61"/>
    <mergeCell ref="B64:C64"/>
    <mergeCell ref="D64:M64"/>
    <mergeCell ref="N64:R64"/>
    <mergeCell ref="S64:V64"/>
    <mergeCell ref="W64:X64"/>
    <mergeCell ref="AA63:AC63"/>
    <mergeCell ref="AD63:AO63"/>
    <mergeCell ref="AP63:AR63"/>
    <mergeCell ref="AS63:AU63"/>
    <mergeCell ref="AV63:AX63"/>
    <mergeCell ref="AY63:BA63"/>
    <mergeCell ref="B63:C63"/>
    <mergeCell ref="D63:M63"/>
    <mergeCell ref="N63:R63"/>
    <mergeCell ref="S63:V63"/>
    <mergeCell ref="W63:X63"/>
    <mergeCell ref="B62:C62"/>
    <mergeCell ref="D62:M62"/>
    <mergeCell ref="N62:R62"/>
    <mergeCell ref="S62:V62"/>
    <mergeCell ref="W62:X62"/>
    <mergeCell ref="AA61:AC61"/>
    <mergeCell ref="AD61:AO61"/>
    <mergeCell ref="AP61:AR61"/>
    <mergeCell ref="AS61:AU61"/>
    <mergeCell ref="AV61:AX61"/>
    <mergeCell ref="AY61:BA61"/>
    <mergeCell ref="B61:C61"/>
    <mergeCell ref="D61:M61"/>
    <mergeCell ref="N61:R61"/>
    <mergeCell ref="S61:V61"/>
    <mergeCell ref="W61:X61"/>
    <mergeCell ref="Y61:Z61"/>
    <mergeCell ref="AY62:BA62"/>
    <mergeCell ref="Y59:Z59"/>
    <mergeCell ref="AY60:BA60"/>
    <mergeCell ref="BB60:BD60"/>
    <mergeCell ref="BE60:BG60"/>
    <mergeCell ref="BH60:BJ60"/>
    <mergeCell ref="BK60:BM60"/>
    <mergeCell ref="BN60:CO60"/>
    <mergeCell ref="Y60:Z60"/>
    <mergeCell ref="AA60:AC60"/>
    <mergeCell ref="AD60:AO60"/>
    <mergeCell ref="AP60:AR60"/>
    <mergeCell ref="AS60:AU60"/>
    <mergeCell ref="AV60:AX60"/>
    <mergeCell ref="BB59:BD59"/>
    <mergeCell ref="BE59:BG59"/>
    <mergeCell ref="BH59:BJ59"/>
    <mergeCell ref="BK59:BM59"/>
    <mergeCell ref="BN59:CO59"/>
    <mergeCell ref="BB58:BD58"/>
    <mergeCell ref="BE58:BG58"/>
    <mergeCell ref="BH58:BJ58"/>
    <mergeCell ref="BK58:BM58"/>
    <mergeCell ref="BN58:CO58"/>
    <mergeCell ref="Y58:Z58"/>
    <mergeCell ref="AA58:AC58"/>
    <mergeCell ref="AD58:AO58"/>
    <mergeCell ref="AP58:AR58"/>
    <mergeCell ref="AS58:AU58"/>
    <mergeCell ref="AV58:AX58"/>
    <mergeCell ref="BB57:BD57"/>
    <mergeCell ref="BE57:BG57"/>
    <mergeCell ref="BH57:BJ57"/>
    <mergeCell ref="BK57:BM57"/>
    <mergeCell ref="BN57:CO57"/>
    <mergeCell ref="B60:C60"/>
    <mergeCell ref="D60:M60"/>
    <mergeCell ref="N60:R60"/>
    <mergeCell ref="S60:V60"/>
    <mergeCell ref="W60:X60"/>
    <mergeCell ref="AA59:AC59"/>
    <mergeCell ref="AD59:AO59"/>
    <mergeCell ref="AP59:AR59"/>
    <mergeCell ref="AS59:AU59"/>
    <mergeCell ref="AV59:AX59"/>
    <mergeCell ref="AY59:BA59"/>
    <mergeCell ref="B59:C59"/>
    <mergeCell ref="D59:M59"/>
    <mergeCell ref="N59:R59"/>
    <mergeCell ref="S59:V59"/>
    <mergeCell ref="W59:X59"/>
    <mergeCell ref="B58:C58"/>
    <mergeCell ref="D58:M58"/>
    <mergeCell ref="N58:R58"/>
    <mergeCell ref="S58:V58"/>
    <mergeCell ref="W58:X58"/>
    <mergeCell ref="AA57:AC57"/>
    <mergeCell ref="AD57:AO57"/>
    <mergeCell ref="AP57:AR57"/>
    <mergeCell ref="AS57:AU57"/>
    <mergeCell ref="AV57:AX57"/>
    <mergeCell ref="AY57:BA57"/>
    <mergeCell ref="B57:C57"/>
    <mergeCell ref="D57:M57"/>
    <mergeCell ref="N57:R57"/>
    <mergeCell ref="S57:V57"/>
    <mergeCell ref="W57:X57"/>
    <mergeCell ref="Y57:Z57"/>
    <mergeCell ref="AY58:BA58"/>
    <mergeCell ref="Y55:Z55"/>
    <mergeCell ref="AY56:BA56"/>
    <mergeCell ref="BB56:BD56"/>
    <mergeCell ref="BE56:BG56"/>
    <mergeCell ref="BH56:BJ56"/>
    <mergeCell ref="BK56:BM56"/>
    <mergeCell ref="BN56:CO56"/>
    <mergeCell ref="Y56:Z56"/>
    <mergeCell ref="AA56:AC56"/>
    <mergeCell ref="AD56:AO56"/>
    <mergeCell ref="AP56:AR56"/>
    <mergeCell ref="AS56:AU56"/>
    <mergeCell ref="AV56:AX56"/>
    <mergeCell ref="BB55:BD55"/>
    <mergeCell ref="BE55:BG55"/>
    <mergeCell ref="BH55:BJ55"/>
    <mergeCell ref="BK55:BM55"/>
    <mergeCell ref="BN55:CO55"/>
    <mergeCell ref="BB54:BD54"/>
    <mergeCell ref="BE54:BG54"/>
    <mergeCell ref="BH54:BJ54"/>
    <mergeCell ref="BK54:BM54"/>
    <mergeCell ref="BN54:CO54"/>
    <mergeCell ref="Y54:Z54"/>
    <mergeCell ref="AA54:AC54"/>
    <mergeCell ref="AD54:AO54"/>
    <mergeCell ref="AP54:AR54"/>
    <mergeCell ref="AS54:AU54"/>
    <mergeCell ref="AV54:AX54"/>
    <mergeCell ref="BB53:BD53"/>
    <mergeCell ref="BE53:BG53"/>
    <mergeCell ref="BH53:BJ53"/>
    <mergeCell ref="BK53:BM53"/>
    <mergeCell ref="BN53:CO53"/>
    <mergeCell ref="B56:C56"/>
    <mergeCell ref="D56:M56"/>
    <mergeCell ref="N56:R56"/>
    <mergeCell ref="S56:V56"/>
    <mergeCell ref="W56:X56"/>
    <mergeCell ref="AA55:AC55"/>
    <mergeCell ref="AD55:AO55"/>
    <mergeCell ref="AP55:AR55"/>
    <mergeCell ref="AS55:AU55"/>
    <mergeCell ref="AV55:AX55"/>
    <mergeCell ref="AY55:BA55"/>
    <mergeCell ref="B55:C55"/>
    <mergeCell ref="D55:M55"/>
    <mergeCell ref="N55:R55"/>
    <mergeCell ref="S55:V55"/>
    <mergeCell ref="W55:X55"/>
    <mergeCell ref="B54:C54"/>
    <mergeCell ref="D54:M54"/>
    <mergeCell ref="N54:R54"/>
    <mergeCell ref="S54:V54"/>
    <mergeCell ref="W54:X54"/>
    <mergeCell ref="AA53:AC53"/>
    <mergeCell ref="AD53:AO53"/>
    <mergeCell ref="AP53:AR53"/>
    <mergeCell ref="AS53:AU53"/>
    <mergeCell ref="AV53:AX53"/>
    <mergeCell ref="AY53:BA53"/>
    <mergeCell ref="B53:C53"/>
    <mergeCell ref="D53:M53"/>
    <mergeCell ref="N53:R53"/>
    <mergeCell ref="S53:V53"/>
    <mergeCell ref="W53:X53"/>
    <mergeCell ref="Y53:Z53"/>
    <mergeCell ref="AY54:BA54"/>
    <mergeCell ref="Y51:Z51"/>
    <mergeCell ref="AY52:BA52"/>
    <mergeCell ref="BB52:BD52"/>
    <mergeCell ref="BE52:BG52"/>
    <mergeCell ref="BH52:BJ52"/>
    <mergeCell ref="BK52:BM52"/>
    <mergeCell ref="BN52:CO52"/>
    <mergeCell ref="Y52:Z52"/>
    <mergeCell ref="AA52:AC52"/>
    <mergeCell ref="AD52:AO52"/>
    <mergeCell ref="AP52:AR52"/>
    <mergeCell ref="AS52:AU52"/>
    <mergeCell ref="AV52:AX52"/>
    <mergeCell ref="BB51:BD51"/>
    <mergeCell ref="BE51:BG51"/>
    <mergeCell ref="BH51:BJ51"/>
    <mergeCell ref="BK51:BM51"/>
    <mergeCell ref="BN51:CO51"/>
    <mergeCell ref="BB50:BD50"/>
    <mergeCell ref="BE50:BG50"/>
    <mergeCell ref="BH50:BJ50"/>
    <mergeCell ref="BK50:BM50"/>
    <mergeCell ref="BN50:CO50"/>
    <mergeCell ref="Y50:Z50"/>
    <mergeCell ref="AA50:AC50"/>
    <mergeCell ref="AD50:AO50"/>
    <mergeCell ref="AP50:AR50"/>
    <mergeCell ref="AS50:AU50"/>
    <mergeCell ref="AV50:AX50"/>
    <mergeCell ref="BB49:BD49"/>
    <mergeCell ref="BE49:BG49"/>
    <mergeCell ref="BH49:BJ49"/>
    <mergeCell ref="BK49:BM49"/>
    <mergeCell ref="BN49:CO49"/>
    <mergeCell ref="B52:C52"/>
    <mergeCell ref="D52:M52"/>
    <mergeCell ref="N52:R52"/>
    <mergeCell ref="S52:V52"/>
    <mergeCell ref="W52:X52"/>
    <mergeCell ref="AA51:AC51"/>
    <mergeCell ref="AD51:AO51"/>
    <mergeCell ref="AP51:AR51"/>
    <mergeCell ref="AS51:AU51"/>
    <mergeCell ref="AV51:AX51"/>
    <mergeCell ref="AY51:BA51"/>
    <mergeCell ref="B51:C51"/>
    <mergeCell ref="D51:M51"/>
    <mergeCell ref="N51:R51"/>
    <mergeCell ref="S51:V51"/>
    <mergeCell ref="W51:X51"/>
    <mergeCell ref="B50:C50"/>
    <mergeCell ref="D50:M50"/>
    <mergeCell ref="N50:R50"/>
    <mergeCell ref="S50:V50"/>
    <mergeCell ref="W50:X50"/>
    <mergeCell ref="AA49:AC49"/>
    <mergeCell ref="AD49:AO49"/>
    <mergeCell ref="AP49:AR49"/>
    <mergeCell ref="AS49:AU49"/>
    <mergeCell ref="AV49:AX49"/>
    <mergeCell ref="AY49:BA49"/>
    <mergeCell ref="B49:C49"/>
    <mergeCell ref="D49:M49"/>
    <mergeCell ref="N49:R49"/>
    <mergeCell ref="S49:V49"/>
    <mergeCell ref="W49:X49"/>
    <mergeCell ref="Y49:Z49"/>
    <mergeCell ref="AY50:BA50"/>
    <mergeCell ref="Y47:Z47"/>
    <mergeCell ref="AY48:BA48"/>
    <mergeCell ref="BB48:BD48"/>
    <mergeCell ref="BE48:BG48"/>
    <mergeCell ref="BH48:BJ48"/>
    <mergeCell ref="BK48:BM48"/>
    <mergeCell ref="BN48:CO48"/>
    <mergeCell ref="Y48:Z48"/>
    <mergeCell ref="AA48:AC48"/>
    <mergeCell ref="AD48:AO48"/>
    <mergeCell ref="AP48:AR48"/>
    <mergeCell ref="AS48:AU48"/>
    <mergeCell ref="AV48:AX48"/>
    <mergeCell ref="BB47:BD47"/>
    <mergeCell ref="BE47:BG47"/>
    <mergeCell ref="BH47:BJ47"/>
    <mergeCell ref="BK47:BM47"/>
    <mergeCell ref="BN47:CO47"/>
    <mergeCell ref="BB46:BD46"/>
    <mergeCell ref="BE46:BG46"/>
    <mergeCell ref="BH46:BJ46"/>
    <mergeCell ref="BK46:BM46"/>
    <mergeCell ref="BN46:CO46"/>
    <mergeCell ref="Y46:Z46"/>
    <mergeCell ref="AA46:AC46"/>
    <mergeCell ref="AD46:AO46"/>
    <mergeCell ref="AP46:AR46"/>
    <mergeCell ref="AS46:AU46"/>
    <mergeCell ref="AV46:AX46"/>
    <mergeCell ref="BB45:BD45"/>
    <mergeCell ref="BE45:BG45"/>
    <mergeCell ref="BH45:BJ45"/>
    <mergeCell ref="BK45:BM45"/>
    <mergeCell ref="BN45:CO45"/>
    <mergeCell ref="B48:C48"/>
    <mergeCell ref="D48:M48"/>
    <mergeCell ref="N48:R48"/>
    <mergeCell ref="S48:V48"/>
    <mergeCell ref="W48:X48"/>
    <mergeCell ref="AA47:AC47"/>
    <mergeCell ref="AD47:AO47"/>
    <mergeCell ref="AP47:AR47"/>
    <mergeCell ref="AS47:AU47"/>
    <mergeCell ref="AV47:AX47"/>
    <mergeCell ref="AY47:BA47"/>
    <mergeCell ref="B47:C47"/>
    <mergeCell ref="D47:M47"/>
    <mergeCell ref="N47:R47"/>
    <mergeCell ref="S47:V47"/>
    <mergeCell ref="W47:X47"/>
    <mergeCell ref="B46:C46"/>
    <mergeCell ref="D46:M46"/>
    <mergeCell ref="N46:R46"/>
    <mergeCell ref="S46:V46"/>
    <mergeCell ref="W46:X46"/>
    <mergeCell ref="AA45:AC45"/>
    <mergeCell ref="AD45:AO45"/>
    <mergeCell ref="AP45:AR45"/>
    <mergeCell ref="AS45:AU45"/>
    <mergeCell ref="AV45:AX45"/>
    <mergeCell ref="AY45:BA45"/>
    <mergeCell ref="B45:C45"/>
    <mergeCell ref="D45:M45"/>
    <mergeCell ref="N45:R45"/>
    <mergeCell ref="S45:V45"/>
    <mergeCell ref="W45:X45"/>
    <mergeCell ref="Y45:Z45"/>
    <mergeCell ref="AY46:BA46"/>
    <mergeCell ref="BH42:BJ42"/>
    <mergeCell ref="BK42:BM42"/>
    <mergeCell ref="BN42:BU42"/>
    <mergeCell ref="BV42:CE42"/>
    <mergeCell ref="CF42:CO42"/>
    <mergeCell ref="B44:M44"/>
    <mergeCell ref="AA44:AO44"/>
    <mergeCell ref="AP44:AU44"/>
    <mergeCell ref="AV44:BA44"/>
    <mergeCell ref="BH44:BM44"/>
    <mergeCell ref="AP42:AR42"/>
    <mergeCell ref="AS42:AU42"/>
    <mergeCell ref="AV42:AX42"/>
    <mergeCell ref="AY42:BA42"/>
    <mergeCell ref="BB42:BD42"/>
    <mergeCell ref="BE42:BG42"/>
    <mergeCell ref="BV41:CE41"/>
    <mergeCell ref="CF41:CO41"/>
    <mergeCell ref="B42:C42"/>
    <mergeCell ref="D42:M42"/>
    <mergeCell ref="N42:R42"/>
    <mergeCell ref="S42:V42"/>
    <mergeCell ref="W42:X42"/>
    <mergeCell ref="Y42:Z42"/>
    <mergeCell ref="AA42:AC42"/>
    <mergeCell ref="AD42:AO42"/>
    <mergeCell ref="AY41:BA41"/>
    <mergeCell ref="BB41:BD41"/>
    <mergeCell ref="BE41:BG41"/>
    <mergeCell ref="BH41:BJ41"/>
    <mergeCell ref="BK41:BM41"/>
    <mergeCell ref="BN41:BU41"/>
    <mergeCell ref="Y41:Z41"/>
    <mergeCell ref="AA41:AC41"/>
    <mergeCell ref="AD41:AO41"/>
    <mergeCell ref="AP41:AR41"/>
    <mergeCell ref="AS41:AU41"/>
    <mergeCell ref="AV41:AX41"/>
    <mergeCell ref="BH40:BJ40"/>
    <mergeCell ref="BK40:BM40"/>
    <mergeCell ref="BN40:BU40"/>
    <mergeCell ref="BV40:CE40"/>
    <mergeCell ref="CF40:CO40"/>
    <mergeCell ref="B41:C41"/>
    <mergeCell ref="D41:M41"/>
    <mergeCell ref="N41:R41"/>
    <mergeCell ref="S41:V41"/>
    <mergeCell ref="W41:X41"/>
    <mergeCell ref="AP40:AR40"/>
    <mergeCell ref="AS40:AU40"/>
    <mergeCell ref="AV40:AX40"/>
    <mergeCell ref="AY40:BA40"/>
    <mergeCell ref="BB40:BD40"/>
    <mergeCell ref="BE40:BG40"/>
    <mergeCell ref="BV39:CE39"/>
    <mergeCell ref="CF39:CO39"/>
    <mergeCell ref="B40:C40"/>
    <mergeCell ref="D40:M40"/>
    <mergeCell ref="N40:R40"/>
    <mergeCell ref="S40:V40"/>
    <mergeCell ref="W40:X40"/>
    <mergeCell ref="Y40:Z40"/>
    <mergeCell ref="AA40:AC40"/>
    <mergeCell ref="AD40:AO40"/>
    <mergeCell ref="AY39:BA39"/>
    <mergeCell ref="BB39:BD39"/>
    <mergeCell ref="BE39:BG39"/>
    <mergeCell ref="BH39:BJ39"/>
    <mergeCell ref="BK39:BM39"/>
    <mergeCell ref="BN39:BU39"/>
    <mergeCell ref="Y39:Z39"/>
    <mergeCell ref="AA39:AC39"/>
    <mergeCell ref="AD39:AO39"/>
    <mergeCell ref="AP39:AR39"/>
    <mergeCell ref="AS39:AU39"/>
    <mergeCell ref="AV39:AX39"/>
    <mergeCell ref="BH38:BJ38"/>
    <mergeCell ref="BK38:BM38"/>
    <mergeCell ref="BN38:BU38"/>
    <mergeCell ref="BV38:CE38"/>
    <mergeCell ref="CF38:CO38"/>
    <mergeCell ref="B39:C39"/>
    <mergeCell ref="D39:M39"/>
    <mergeCell ref="N39:R39"/>
    <mergeCell ref="S39:V39"/>
    <mergeCell ref="W39:X39"/>
    <mergeCell ref="AP38:AR38"/>
    <mergeCell ref="AS38:AU38"/>
    <mergeCell ref="AV38:AX38"/>
    <mergeCell ref="AY38:BA38"/>
    <mergeCell ref="BB38:BD38"/>
    <mergeCell ref="BE38:BG38"/>
    <mergeCell ref="BV37:CE37"/>
    <mergeCell ref="CF37:CO37"/>
    <mergeCell ref="B38:C38"/>
    <mergeCell ref="D38:M38"/>
    <mergeCell ref="N38:R38"/>
    <mergeCell ref="S38:V38"/>
    <mergeCell ref="W38:X38"/>
    <mergeCell ref="Y38:Z38"/>
    <mergeCell ref="AA38:AC38"/>
    <mergeCell ref="AD38:AO38"/>
    <mergeCell ref="AY37:BA37"/>
    <mergeCell ref="BB37:BD37"/>
    <mergeCell ref="BE37:BG37"/>
    <mergeCell ref="BH37:BJ37"/>
    <mergeCell ref="BK37:BM37"/>
    <mergeCell ref="BN37:BU37"/>
    <mergeCell ref="Y37:Z37"/>
    <mergeCell ref="AA37:AC37"/>
    <mergeCell ref="AD37:AO37"/>
    <mergeCell ref="AP37:AR37"/>
    <mergeCell ref="AS37:AU37"/>
    <mergeCell ref="AV37:AX37"/>
    <mergeCell ref="B36:M36"/>
    <mergeCell ref="AA36:AO36"/>
    <mergeCell ref="AP36:AU36"/>
    <mergeCell ref="AV36:BA36"/>
    <mergeCell ref="BH36:BM36"/>
    <mergeCell ref="B37:C37"/>
    <mergeCell ref="D37:M37"/>
    <mergeCell ref="N37:R37"/>
    <mergeCell ref="S37:V37"/>
    <mergeCell ref="W37:X37"/>
    <mergeCell ref="BB33:BD33"/>
    <mergeCell ref="BE33:BG33"/>
    <mergeCell ref="BH33:BJ33"/>
    <mergeCell ref="BK33:BM33"/>
    <mergeCell ref="BN33:CO33"/>
    <mergeCell ref="B35:BP35"/>
    <mergeCell ref="AA33:AC33"/>
    <mergeCell ref="AD33:AO33"/>
    <mergeCell ref="AP33:AR33"/>
    <mergeCell ref="AS33:AU33"/>
    <mergeCell ref="AV33:AX33"/>
    <mergeCell ref="AY33:BA33"/>
    <mergeCell ref="B33:C33"/>
    <mergeCell ref="D33:M33"/>
    <mergeCell ref="N33:R33"/>
    <mergeCell ref="S33:V33"/>
    <mergeCell ref="W33:X33"/>
    <mergeCell ref="Y33:Z33"/>
    <mergeCell ref="AY32:BA32"/>
    <mergeCell ref="BB32:BD32"/>
    <mergeCell ref="BE32:BG32"/>
    <mergeCell ref="BH32:BJ32"/>
    <mergeCell ref="BK32:BM32"/>
    <mergeCell ref="BN32:CO32"/>
    <mergeCell ref="Y32:Z32"/>
    <mergeCell ref="AA32:AC32"/>
    <mergeCell ref="AD32:AO32"/>
    <mergeCell ref="AP32:AR32"/>
    <mergeCell ref="AS32:AU32"/>
    <mergeCell ref="AV32:AX32"/>
    <mergeCell ref="B32:C32"/>
    <mergeCell ref="D32:M32"/>
    <mergeCell ref="N32:R32"/>
    <mergeCell ref="S32:V32"/>
    <mergeCell ref="W32:X32"/>
    <mergeCell ref="AV31:AX31"/>
    <mergeCell ref="AY31:BA31"/>
    <mergeCell ref="B31:C31"/>
    <mergeCell ref="D31:M31"/>
    <mergeCell ref="N31:R31"/>
    <mergeCell ref="S31:V31"/>
    <mergeCell ref="W31:X31"/>
    <mergeCell ref="Y31:Z31"/>
    <mergeCell ref="BB30:BD30"/>
    <mergeCell ref="BE30:BG30"/>
    <mergeCell ref="BH30:BJ30"/>
    <mergeCell ref="BK30:BM30"/>
    <mergeCell ref="BN30:CO30"/>
    <mergeCell ref="Y30:Z30"/>
    <mergeCell ref="AA30:AC30"/>
    <mergeCell ref="AD30:AO30"/>
    <mergeCell ref="AP30:AR30"/>
    <mergeCell ref="AS30:AU30"/>
    <mergeCell ref="AV30:AX30"/>
    <mergeCell ref="BB29:BD29"/>
    <mergeCell ref="BE29:BG29"/>
    <mergeCell ref="BH29:BJ29"/>
    <mergeCell ref="BK29:BM29"/>
    <mergeCell ref="BN29:CO29"/>
    <mergeCell ref="BB31:BD31"/>
    <mergeCell ref="BE31:BG31"/>
    <mergeCell ref="BH31:BJ31"/>
    <mergeCell ref="BK31:BM31"/>
    <mergeCell ref="BN31:CO31"/>
    <mergeCell ref="B30:C30"/>
    <mergeCell ref="D30:M30"/>
    <mergeCell ref="N30:R30"/>
    <mergeCell ref="S30:V30"/>
    <mergeCell ref="W30:X30"/>
    <mergeCell ref="AA29:AC29"/>
    <mergeCell ref="AD29:AO29"/>
    <mergeCell ref="AP29:AR29"/>
    <mergeCell ref="AS29:AU29"/>
    <mergeCell ref="AV29:AX29"/>
    <mergeCell ref="AY29:BA29"/>
    <mergeCell ref="B29:C29"/>
    <mergeCell ref="D29:M29"/>
    <mergeCell ref="N29:R29"/>
    <mergeCell ref="S29:V29"/>
    <mergeCell ref="W29:X29"/>
    <mergeCell ref="Y29:Z29"/>
    <mergeCell ref="AY30:BA30"/>
    <mergeCell ref="AA31:AC31"/>
    <mergeCell ref="AD31:AO31"/>
    <mergeCell ref="AP31:AR31"/>
    <mergeCell ref="AS31:AU31"/>
    <mergeCell ref="N22:Q22"/>
    <mergeCell ref="R22:U22"/>
    <mergeCell ref="V22:Y22"/>
    <mergeCell ref="AY28:BA28"/>
    <mergeCell ref="BB28:BD28"/>
    <mergeCell ref="BE28:BG28"/>
    <mergeCell ref="BH28:BJ28"/>
    <mergeCell ref="BK28:BM28"/>
    <mergeCell ref="BN28:CO28"/>
    <mergeCell ref="Y28:Z28"/>
    <mergeCell ref="AA28:AC28"/>
    <mergeCell ref="AD28:AO28"/>
    <mergeCell ref="AP28:AR28"/>
    <mergeCell ref="AS28:AU28"/>
    <mergeCell ref="AV28:AX28"/>
    <mergeCell ref="B27:M27"/>
    <mergeCell ref="AA27:AO27"/>
    <mergeCell ref="AP27:AU27"/>
    <mergeCell ref="AV27:BA27"/>
    <mergeCell ref="BH27:BM27"/>
    <mergeCell ref="B28:C28"/>
    <mergeCell ref="D28:M28"/>
    <mergeCell ref="N28:R28"/>
    <mergeCell ref="S28:V28"/>
    <mergeCell ref="W28:X28"/>
    <mergeCell ref="Z19:AC19"/>
    <mergeCell ref="B18:C18"/>
    <mergeCell ref="D18:I18"/>
    <mergeCell ref="J18:M18"/>
    <mergeCell ref="N18:Q18"/>
    <mergeCell ref="R18:U18"/>
    <mergeCell ref="V18:Y18"/>
    <mergeCell ref="Z24:AC24"/>
    <mergeCell ref="B25:C25"/>
    <mergeCell ref="D25:I25"/>
    <mergeCell ref="J25:M25"/>
    <mergeCell ref="N25:Q25"/>
    <mergeCell ref="R25:U25"/>
    <mergeCell ref="V25:Y25"/>
    <mergeCell ref="Z25:AC25"/>
    <mergeCell ref="B24:C24"/>
    <mergeCell ref="D24:I24"/>
    <mergeCell ref="J24:M24"/>
    <mergeCell ref="N24:Q24"/>
    <mergeCell ref="R24:U24"/>
    <mergeCell ref="V24:Y24"/>
    <mergeCell ref="Z22:AC22"/>
    <mergeCell ref="B23:C23"/>
    <mergeCell ref="D23:I23"/>
    <mergeCell ref="J23:M23"/>
    <mergeCell ref="N23:Q23"/>
    <mergeCell ref="R23:U23"/>
    <mergeCell ref="V23:Y23"/>
    <mergeCell ref="Z23:AC23"/>
    <mergeCell ref="B22:C22"/>
    <mergeCell ref="D22:I22"/>
    <mergeCell ref="J22:M22"/>
    <mergeCell ref="V16:Y16"/>
    <mergeCell ref="B12:I12"/>
    <mergeCell ref="J12:Y12"/>
    <mergeCell ref="B14:AC14"/>
    <mergeCell ref="B15:C15"/>
    <mergeCell ref="D15:I15"/>
    <mergeCell ref="J15:M15"/>
    <mergeCell ref="N15:Q15"/>
    <mergeCell ref="R15:U15"/>
    <mergeCell ref="V15:Y15"/>
    <mergeCell ref="Z15:AC15"/>
    <mergeCell ref="Z20:AC20"/>
    <mergeCell ref="B21:C21"/>
    <mergeCell ref="D21:I21"/>
    <mergeCell ref="J21:M21"/>
    <mergeCell ref="N21:Q21"/>
    <mergeCell ref="R21:U21"/>
    <mergeCell ref="V21:Y21"/>
    <mergeCell ref="Z21:AC21"/>
    <mergeCell ref="B20:C20"/>
    <mergeCell ref="D20:I20"/>
    <mergeCell ref="J20:M20"/>
    <mergeCell ref="N20:Q20"/>
    <mergeCell ref="R20:U20"/>
    <mergeCell ref="V20:Y20"/>
    <mergeCell ref="Z18:AC18"/>
    <mergeCell ref="B19:C19"/>
    <mergeCell ref="D19:I19"/>
    <mergeCell ref="J19:M19"/>
    <mergeCell ref="N19:Q19"/>
    <mergeCell ref="R19:U19"/>
    <mergeCell ref="V19:Y19"/>
    <mergeCell ref="BZ125:CW128"/>
    <mergeCell ref="B9:F9"/>
    <mergeCell ref="G9:Y9"/>
    <mergeCell ref="B10:F10"/>
    <mergeCell ref="G10:Y10"/>
    <mergeCell ref="B11:I11"/>
    <mergeCell ref="J11:Y11"/>
    <mergeCell ref="B6:F6"/>
    <mergeCell ref="G6:Y6"/>
    <mergeCell ref="B7:F7"/>
    <mergeCell ref="G7:Y7"/>
    <mergeCell ref="B8:F8"/>
    <mergeCell ref="G8:Y8"/>
    <mergeCell ref="B1:Y1"/>
    <mergeCell ref="B3:M3"/>
    <mergeCell ref="B4:F4"/>
    <mergeCell ref="G4:Y4"/>
    <mergeCell ref="B5:F5"/>
    <mergeCell ref="G5:Y5"/>
    <mergeCell ref="Z16:AC16"/>
    <mergeCell ref="B17:C17"/>
    <mergeCell ref="D17:I17"/>
    <mergeCell ref="J17:M17"/>
    <mergeCell ref="N17:Q17"/>
    <mergeCell ref="R17:U17"/>
    <mergeCell ref="V17:Y17"/>
    <mergeCell ref="Z17:AC17"/>
    <mergeCell ref="B16:C16"/>
    <mergeCell ref="D16:I16"/>
    <mergeCell ref="J16:M16"/>
    <mergeCell ref="N16:Q16"/>
    <mergeCell ref="R16:U16"/>
  </mergeCells>
  <phoneticPr fontId="7"/>
  <conditionalFormatting sqref="D29:R31">
    <cfRule type="containsBlanks" dxfId="49" priority="9">
      <formula>LEN(TRIM(D29))=0</formula>
    </cfRule>
  </conditionalFormatting>
  <conditionalFormatting sqref="D38:S42 W38:AC42 BV38:CO42 D79:N108 S79:AB108 AP79:BA108">
    <cfRule type="containsBlanks" dxfId="48" priority="50">
      <formula>LEN(TRIM(D38))=0</formula>
    </cfRule>
  </conditionalFormatting>
  <conditionalFormatting sqref="D46:S75 W46:AC75 BB46:BD75 BN46:BN75">
    <cfRule type="containsBlanks" dxfId="47" priority="24">
      <formula>LEN(TRIM(D46))=0</formula>
    </cfRule>
  </conditionalFormatting>
  <conditionalFormatting sqref="D16:Y17">
    <cfRule type="containsBlanks" dxfId="46" priority="1">
      <formula>LEN(TRIM(D16))=0</formula>
    </cfRule>
  </conditionalFormatting>
  <conditionalFormatting sqref="D18:Z25">
    <cfRule type="containsBlanks" dxfId="45" priority="39">
      <formula>LEN(TRIM(D18))=0</formula>
    </cfRule>
  </conditionalFormatting>
  <conditionalFormatting sqref="D113:AT122 AY113:BF122">
    <cfRule type="containsBlanks" dxfId="44" priority="35">
      <formula>LEN(TRIM(D113))=0</formula>
    </cfRule>
  </conditionalFormatting>
  <conditionalFormatting sqref="D127:AT136">
    <cfRule type="containsBlanks" dxfId="43" priority="29">
      <formula>LEN(TRIM(D127))=0</formula>
    </cfRule>
  </conditionalFormatting>
  <conditionalFormatting sqref="G4:Y6">
    <cfRule type="containsBlanks" dxfId="42" priority="12">
      <formula>LEN(TRIM(G4))=0</formula>
    </cfRule>
  </conditionalFormatting>
  <conditionalFormatting sqref="G7:Y10">
    <cfRule type="containsBlanks" dxfId="41" priority="11">
      <formula>LEN(TRIM(G7))=0</formula>
    </cfRule>
  </conditionalFormatting>
  <conditionalFormatting sqref="J11:Y12">
    <cfRule type="containsBlanks" dxfId="40" priority="45">
      <formula>LEN(TRIM(J11))=0</formula>
    </cfRule>
  </conditionalFormatting>
  <conditionalFormatting sqref="K185:BA186">
    <cfRule type="containsBlanks" dxfId="39" priority="77">
      <formula>LEN(TRIM(K185))=0</formula>
    </cfRule>
  </conditionalFormatting>
  <conditionalFormatting sqref="K188:BA189">
    <cfRule type="containsBlanks" dxfId="38" priority="4">
      <formula>LEN(TRIM(K188))=0</formula>
    </cfRule>
  </conditionalFormatting>
  <conditionalFormatting sqref="N139:N143">
    <cfRule type="containsBlanks" dxfId="37" priority="73">
      <formula>LEN(TRIM(N139))=0</formula>
    </cfRule>
  </conditionalFormatting>
  <conditionalFormatting sqref="N146:N150">
    <cfRule type="containsBlanks" dxfId="36" priority="43">
      <formula>LEN(TRIM(N146))=0</formula>
    </cfRule>
  </conditionalFormatting>
  <conditionalFormatting sqref="N153:N182">
    <cfRule type="containsBlanks" dxfId="35" priority="5">
      <formula>LEN(TRIM(N153))=0</formula>
    </cfRule>
  </conditionalFormatting>
  <conditionalFormatting sqref="S29:S31 D32:S33">
    <cfRule type="containsBlanks" dxfId="34" priority="49">
      <formula>LEN(TRIM(D29))=0</formula>
    </cfRule>
  </conditionalFormatting>
  <conditionalFormatting sqref="V139:V143 AD139:BF143">
    <cfRule type="containsBlanks" dxfId="33" priority="74">
      <formula>LEN(TRIM(V139))=0</formula>
    </cfRule>
  </conditionalFormatting>
  <conditionalFormatting sqref="V146:V150 AD146:BF150">
    <cfRule type="containsBlanks" dxfId="32" priority="44">
      <formula>LEN(TRIM(V146))=0</formula>
    </cfRule>
  </conditionalFormatting>
  <conditionalFormatting sqref="V153:V182 AD153:BF182">
    <cfRule type="containsBlanks" dxfId="31" priority="15">
      <formula>LEN(TRIM(V153))=0</formula>
    </cfRule>
  </conditionalFormatting>
  <conditionalFormatting sqref="W29:AC33">
    <cfRule type="containsBlanks" dxfId="30" priority="40">
      <formula>LEN(TRIM(W29))=0</formula>
    </cfRule>
  </conditionalFormatting>
  <conditionalFormatting sqref="Z18:Z25">
    <cfRule type="containsBlanks" dxfId="29" priority="38">
      <formula>LEN(TRIM(Z18))=0</formula>
    </cfRule>
  </conditionalFormatting>
  <conditionalFormatting sqref="Z16:AH17">
    <cfRule type="containsBlanks" dxfId="28" priority="3">
      <formula>LEN(TRIM(Z16))=0</formula>
    </cfRule>
  </conditionalFormatting>
  <conditionalFormatting sqref="AH16:AH17">
    <cfRule type="containsBlanks" dxfId="27" priority="2">
      <formula>LEN(TRIM(AH16))=0</formula>
    </cfRule>
  </conditionalFormatting>
  <conditionalFormatting sqref="AY127:BF136">
    <cfRule type="containsBlanks" dxfId="26" priority="32">
      <formula>LEN(TRIM(AY127))=0</formula>
    </cfRule>
  </conditionalFormatting>
  <conditionalFormatting sqref="BB29:BD33 BN29:BN33 BB38:BD42 BN38:BN42">
    <cfRule type="containsBlanks" dxfId="25" priority="51">
      <formula>LEN(TRIM(BB29))=0</formula>
    </cfRule>
  </conditionalFormatting>
  <conditionalFormatting sqref="BK113:BK122 BN113:BN122 BQ113:BQ122 BT113:BT122">
    <cfRule type="containsBlanks" dxfId="24" priority="36">
      <formula>LEN(TRIM(BK113))=0</formula>
    </cfRule>
  </conditionalFormatting>
  <conditionalFormatting sqref="BK127:BK136 BR127:BR136">
    <cfRule type="containsBlanks" dxfId="23" priority="33">
      <formula>LEN(TRIM(BK127))=0</formula>
    </cfRule>
  </conditionalFormatting>
  <conditionalFormatting sqref="BW113:BZ122 CE113:CH122 CM113:CU122">
    <cfRule type="containsBlanks" dxfId="22" priority="34">
      <formula>LEN(TRIM(BW113))=0</formula>
    </cfRule>
  </conditionalFormatting>
  <dataValidations count="5">
    <dataValidation type="list" allowBlank="1" showInputMessage="1" showErrorMessage="1" sqref="J12:Y12" xr:uid="{BCCBCD20-0C0E-41FA-B109-A6C2A4174096}">
      <formula1>"週30時間以上実施,週30時間未満実施"</formula1>
    </dataValidation>
    <dataValidation type="list" allowBlank="1" showInputMessage="1" showErrorMessage="1" sqref="V113:Y123 V127:Y136" xr:uid="{862026CE-8399-4759-9026-74E8AF7BD9A0}">
      <formula1>"大学教授,院長,副院長,理事長,理事,その他これらに準ずる者①,大学准教授,医師,病棟長,看護師長,各種技師,部長,その他これらに準ずる者②,看護師,各種療法士,各種福祉士,事務長,係長（事務職）,その他これらに準ずる者③,ホームヘルパー,支援員,係員（事務職）,その他これらに準ずる者④"</formula1>
    </dataValidation>
    <dataValidation type="list" allowBlank="1" showInputMessage="1" showErrorMessage="1" sqref="S38:S42" xr:uid="{ABFDF9D6-1B25-4B11-89EF-AAE31A281898}">
      <formula1>"作製費"</formula1>
    </dataValidation>
    <dataValidation type="list" allowBlank="1" showInputMessage="1" showErrorMessage="1" sqref="BN38:BN42" xr:uid="{6FB8FA75-F182-455C-B433-B713D7419EDA}">
      <formula1>"配布場所,掲載場所"</formula1>
    </dataValidation>
    <dataValidation type="list" allowBlank="1" showInputMessage="1" showErrorMessage="1" sqref="J11:Y11" xr:uid="{0FABA92C-F30C-4367-BCFE-7A774A89999B}">
      <formula1>"税抜,税込"</formula1>
    </dataValidation>
  </dataValidations>
  <hyperlinks>
    <hyperlink ref="AU188" r:id="rId1" xr:uid="{7357F472-BF94-43FA-B782-0F2DB1C1699D}"/>
    <hyperlink ref="AU189" r:id="rId2" xr:uid="{AA354F58-C9A4-4E7D-9D42-E446701047DF}"/>
  </hyperlinks>
  <pageMargins left="0.7" right="0.7" top="0.75" bottom="0.75" header="0.3" footer="0.3"/>
  <pageSetup paperSize="9" scale="65" orientation="landscape"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EH422"/>
  <sheetViews>
    <sheetView topLeftCell="AU108" zoomScaleNormal="100" workbookViewId="0">
      <selection activeCell="CK131" sqref="CK131"/>
    </sheetView>
  </sheetViews>
  <sheetFormatPr defaultColWidth="9" defaultRowHeight="13.5" customHeight="1"/>
  <cols>
    <col min="1" max="1" width="2.75" style="84" customWidth="1"/>
    <col min="2" max="2" width="2.75" style="9" customWidth="1"/>
    <col min="3" max="66" width="2.75" style="84" customWidth="1"/>
    <col min="67" max="109" width="2.625" style="84" customWidth="1"/>
    <col min="110" max="110" width="9" style="84" customWidth="1"/>
    <col min="111" max="16384" width="9" style="84"/>
  </cols>
  <sheetData>
    <row r="1" spans="2:78" ht="16.5">
      <c r="B1" s="395" t="s">
        <v>85</v>
      </c>
      <c r="C1" s="395"/>
      <c r="D1" s="395"/>
      <c r="E1" s="395"/>
      <c r="F1" s="395"/>
      <c r="G1" s="395"/>
      <c r="H1" s="395"/>
      <c r="I1" s="395"/>
      <c r="J1" s="395"/>
      <c r="K1" s="395"/>
      <c r="L1" s="395"/>
      <c r="M1" s="395"/>
      <c r="N1" s="395"/>
      <c r="O1" s="395"/>
      <c r="P1" s="395"/>
      <c r="Q1" s="395"/>
      <c r="R1" s="395"/>
      <c r="S1" s="395"/>
      <c r="T1" s="395"/>
      <c r="U1" s="395"/>
      <c r="V1" s="395"/>
      <c r="W1" s="395"/>
      <c r="X1" s="395"/>
      <c r="Y1" s="395"/>
      <c r="BL1" s="100"/>
    </row>
    <row r="2" spans="2:78" ht="16.5">
      <c r="B2" s="128"/>
      <c r="C2" s="128"/>
      <c r="D2" s="128"/>
      <c r="E2" s="128"/>
      <c r="F2" s="128"/>
      <c r="G2" s="128"/>
      <c r="H2" s="128"/>
      <c r="I2" s="128"/>
      <c r="J2" s="128"/>
      <c r="K2" s="128"/>
      <c r="L2" s="128"/>
      <c r="M2" s="128"/>
      <c r="N2" s="128"/>
      <c r="O2" s="128"/>
      <c r="P2" s="128"/>
      <c r="Q2" s="128"/>
      <c r="R2" s="128"/>
      <c r="S2" s="128"/>
      <c r="T2" s="128"/>
      <c r="U2" s="128"/>
      <c r="V2" s="128"/>
      <c r="W2" s="128"/>
      <c r="X2" s="128"/>
      <c r="Y2" s="128"/>
      <c r="BL2" s="100"/>
    </row>
    <row r="3" spans="2:78" ht="16.5">
      <c r="B3" s="396" t="s">
        <v>86</v>
      </c>
      <c r="C3" s="396"/>
      <c r="D3" s="396"/>
      <c r="E3" s="396"/>
      <c r="F3" s="396"/>
      <c r="G3" s="396"/>
      <c r="H3" s="396"/>
      <c r="I3" s="396"/>
      <c r="J3" s="396"/>
      <c r="K3" s="396"/>
      <c r="L3" s="396"/>
      <c r="M3" s="396"/>
      <c r="BL3" s="100"/>
    </row>
    <row r="4" spans="2:78" ht="16.5" customHeight="1">
      <c r="B4" s="388" t="s">
        <v>87</v>
      </c>
      <c r="C4" s="389"/>
      <c r="D4" s="389"/>
      <c r="E4" s="389"/>
      <c r="F4" s="390"/>
      <c r="G4" s="397"/>
      <c r="H4" s="398"/>
      <c r="I4" s="398"/>
      <c r="J4" s="398"/>
      <c r="K4" s="398"/>
      <c r="L4" s="398"/>
      <c r="M4" s="398"/>
      <c r="N4" s="398"/>
      <c r="O4" s="398"/>
      <c r="P4" s="398"/>
      <c r="Q4" s="398"/>
      <c r="R4" s="398"/>
      <c r="S4" s="398"/>
      <c r="T4" s="398"/>
      <c r="U4" s="398"/>
      <c r="V4" s="398"/>
      <c r="W4" s="398"/>
      <c r="X4" s="398"/>
      <c r="Y4" s="399"/>
      <c r="AA4"/>
      <c r="AB4"/>
      <c r="AC4"/>
      <c r="AD4"/>
      <c r="AE4"/>
      <c r="AF4"/>
      <c r="AG4"/>
      <c r="AH4"/>
      <c r="AI4"/>
      <c r="AJ4"/>
      <c r="AK4"/>
      <c r="AL4"/>
      <c r="AM4"/>
      <c r="AN4"/>
      <c r="AO4"/>
      <c r="AP4"/>
      <c r="AQ4"/>
      <c r="AR4"/>
      <c r="AS4"/>
      <c r="AT4"/>
      <c r="AU4"/>
      <c r="AV4"/>
      <c r="AW4"/>
      <c r="AX4"/>
      <c r="AY4"/>
      <c r="AZ4"/>
      <c r="BA4"/>
      <c r="BB4"/>
      <c r="BC4"/>
      <c r="BD4"/>
      <c r="BE4"/>
      <c r="BF4"/>
      <c r="BH4" s="99"/>
      <c r="BI4" s="100"/>
      <c r="BJ4" s="100"/>
      <c r="BK4" s="100"/>
      <c r="BL4" s="100"/>
      <c r="BM4" s="100"/>
      <c r="BN4" s="100"/>
      <c r="BO4" s="100"/>
      <c r="BP4" s="100"/>
      <c r="BQ4" s="100"/>
      <c r="BR4" s="100"/>
      <c r="BS4" s="100"/>
      <c r="BT4" s="100"/>
      <c r="BU4" s="100"/>
      <c r="BV4" s="100"/>
      <c r="BW4" s="100"/>
    </row>
    <row r="5" spans="2:78" ht="18.75">
      <c r="B5" s="388" t="s">
        <v>89</v>
      </c>
      <c r="C5" s="389"/>
      <c r="D5" s="389"/>
      <c r="E5" s="389"/>
      <c r="F5" s="390"/>
      <c r="G5" s="394"/>
      <c r="H5" s="392"/>
      <c r="I5" s="392"/>
      <c r="J5" s="392"/>
      <c r="K5" s="392"/>
      <c r="L5" s="392"/>
      <c r="M5" s="392"/>
      <c r="N5" s="392"/>
      <c r="O5" s="392"/>
      <c r="P5" s="392"/>
      <c r="Q5" s="392"/>
      <c r="R5" s="392"/>
      <c r="S5" s="392"/>
      <c r="T5" s="392"/>
      <c r="U5" s="392"/>
      <c r="V5" s="392"/>
      <c r="W5" s="392"/>
      <c r="X5" s="392"/>
      <c r="Y5" s="393"/>
      <c r="AA5"/>
      <c r="AB5"/>
      <c r="AC5"/>
      <c r="AD5"/>
      <c r="AE5"/>
      <c r="AF5"/>
      <c r="AG5"/>
      <c r="AH5"/>
      <c r="AI5"/>
      <c r="AJ5"/>
      <c r="AK5"/>
      <c r="AL5"/>
      <c r="AM5"/>
      <c r="AN5"/>
      <c r="AO5"/>
      <c r="AP5"/>
      <c r="AQ5"/>
      <c r="AR5"/>
      <c r="AS5"/>
      <c r="AT5"/>
      <c r="AU5"/>
      <c r="AV5"/>
      <c r="AW5"/>
      <c r="AX5"/>
      <c r="AY5"/>
      <c r="AZ5"/>
      <c r="BA5"/>
      <c r="BB5"/>
      <c r="BC5"/>
      <c r="BD5"/>
      <c r="BE5"/>
      <c r="BF5"/>
      <c r="BH5" s="100"/>
      <c r="BI5" s="100"/>
      <c r="BJ5" s="100"/>
      <c r="BK5" s="100"/>
      <c r="BL5" s="100"/>
      <c r="BM5" s="100"/>
      <c r="BN5" s="100"/>
      <c r="BO5" s="100"/>
      <c r="BP5" s="100"/>
      <c r="BQ5" s="100"/>
      <c r="BR5" s="100"/>
      <c r="BS5" s="100"/>
      <c r="BT5" s="100"/>
      <c r="BU5" s="100"/>
      <c r="BV5" s="100"/>
      <c r="BW5" s="100"/>
    </row>
    <row r="6" spans="2:78" ht="18.75">
      <c r="B6" s="388" t="s">
        <v>91</v>
      </c>
      <c r="C6" s="389"/>
      <c r="D6" s="389"/>
      <c r="E6" s="389"/>
      <c r="F6" s="390"/>
      <c r="G6" s="391"/>
      <c r="H6" s="392"/>
      <c r="I6" s="392"/>
      <c r="J6" s="392"/>
      <c r="K6" s="392"/>
      <c r="L6" s="392"/>
      <c r="M6" s="392"/>
      <c r="N6" s="392"/>
      <c r="O6" s="392"/>
      <c r="P6" s="392"/>
      <c r="Q6" s="392"/>
      <c r="R6" s="392"/>
      <c r="S6" s="392"/>
      <c r="T6" s="392"/>
      <c r="U6" s="392"/>
      <c r="V6" s="392"/>
      <c r="W6" s="392"/>
      <c r="X6" s="392"/>
      <c r="Y6" s="393"/>
      <c r="AA6"/>
      <c r="AB6"/>
      <c r="AC6"/>
      <c r="AD6"/>
      <c r="AE6"/>
      <c r="AF6"/>
      <c r="AG6"/>
      <c r="AH6"/>
      <c r="AI6"/>
      <c r="AJ6"/>
      <c r="AK6"/>
      <c r="AL6"/>
      <c r="AM6"/>
      <c r="AN6"/>
      <c r="AO6"/>
      <c r="AP6"/>
      <c r="AQ6"/>
      <c r="AR6"/>
      <c r="AS6"/>
      <c r="AT6"/>
      <c r="AU6"/>
      <c r="AV6"/>
      <c r="AW6"/>
      <c r="AX6"/>
      <c r="AY6"/>
      <c r="AZ6"/>
      <c r="BA6"/>
      <c r="BB6"/>
      <c r="BC6"/>
      <c r="BD6"/>
      <c r="BE6"/>
      <c r="BF6"/>
      <c r="BH6" s="100"/>
      <c r="BI6" s="100"/>
      <c r="BJ6" s="100"/>
      <c r="BK6" s="100"/>
      <c r="BL6" s="100"/>
      <c r="BM6" s="100"/>
      <c r="BN6" s="100"/>
      <c r="BO6" s="100"/>
      <c r="BP6" s="100"/>
      <c r="BQ6" s="100"/>
      <c r="BR6" s="100"/>
      <c r="BS6" s="100"/>
      <c r="BT6" s="100"/>
      <c r="BU6" s="100"/>
      <c r="BV6" s="100"/>
      <c r="BW6" s="100"/>
    </row>
    <row r="7" spans="2:78" ht="19.5" customHeight="1">
      <c r="B7" s="388" t="s">
        <v>80</v>
      </c>
      <c r="C7" s="389"/>
      <c r="D7" s="389"/>
      <c r="E7" s="389"/>
      <c r="F7" s="390"/>
      <c r="G7" s="394" t="str">
        <f>IF(入力シート!AD16="","")</f>
        <v/>
      </c>
      <c r="H7" s="392"/>
      <c r="I7" s="392"/>
      <c r="J7" s="392"/>
      <c r="K7" s="392"/>
      <c r="L7" s="392"/>
      <c r="M7" s="392"/>
      <c r="N7" s="392"/>
      <c r="O7" s="392"/>
      <c r="P7" s="392"/>
      <c r="Q7" s="392"/>
      <c r="R7" s="392"/>
      <c r="S7" s="392"/>
      <c r="T7" s="392"/>
      <c r="U7" s="392"/>
      <c r="V7" s="392"/>
      <c r="W7" s="392"/>
      <c r="X7" s="392"/>
      <c r="Y7" s="393"/>
      <c r="AA7"/>
      <c r="AB7"/>
      <c r="AC7"/>
      <c r="AD7"/>
      <c r="AE7"/>
      <c r="AF7"/>
      <c r="AG7"/>
      <c r="AH7"/>
      <c r="AI7"/>
      <c r="AJ7"/>
      <c r="AK7"/>
      <c r="AL7"/>
      <c r="AM7"/>
      <c r="AN7"/>
      <c r="AO7"/>
      <c r="AP7"/>
      <c r="AQ7"/>
      <c r="AR7"/>
      <c r="AS7"/>
      <c r="AT7"/>
      <c r="AU7"/>
      <c r="AV7"/>
      <c r="AW7"/>
      <c r="AX7"/>
      <c r="AY7"/>
      <c r="AZ7"/>
      <c r="BA7"/>
      <c r="BB7"/>
      <c r="BC7"/>
      <c r="BD7"/>
      <c r="BE7"/>
      <c r="BF7"/>
      <c r="BH7" s="100"/>
      <c r="BI7" s="100"/>
      <c r="BJ7" s="100"/>
      <c r="BK7" s="100"/>
      <c r="BL7" s="100"/>
      <c r="BM7" s="100"/>
      <c r="BN7" s="100"/>
      <c r="BO7" s="100"/>
      <c r="BP7" s="100"/>
      <c r="BQ7" s="100"/>
      <c r="BR7" s="100"/>
      <c r="BS7" s="100"/>
      <c r="BT7" s="100"/>
      <c r="BU7" s="100"/>
      <c r="BV7" s="100"/>
      <c r="BW7" s="100"/>
    </row>
    <row r="8" spans="2:78" ht="18.75">
      <c r="B8" s="388" t="s">
        <v>93</v>
      </c>
      <c r="C8" s="389"/>
      <c r="D8" s="389"/>
      <c r="E8" s="389"/>
      <c r="F8" s="390"/>
      <c r="G8" s="394"/>
      <c r="H8" s="392"/>
      <c r="I8" s="392"/>
      <c r="J8" s="392"/>
      <c r="K8" s="392"/>
      <c r="L8" s="392"/>
      <c r="M8" s="392"/>
      <c r="N8" s="392"/>
      <c r="O8" s="392"/>
      <c r="P8" s="392"/>
      <c r="Q8" s="392"/>
      <c r="R8" s="392"/>
      <c r="S8" s="392"/>
      <c r="T8" s="392"/>
      <c r="U8" s="392"/>
      <c r="V8" s="392"/>
      <c r="W8" s="392"/>
      <c r="X8" s="392"/>
      <c r="Y8" s="393"/>
      <c r="AA8"/>
      <c r="AB8"/>
      <c r="AC8"/>
      <c r="AD8"/>
      <c r="AE8"/>
      <c r="AF8"/>
      <c r="AG8"/>
      <c r="AH8"/>
      <c r="AI8"/>
      <c r="AJ8"/>
      <c r="AK8"/>
      <c r="AL8"/>
      <c r="AM8"/>
      <c r="AN8"/>
      <c r="AO8"/>
      <c r="AP8"/>
      <c r="AQ8"/>
      <c r="AR8"/>
      <c r="AS8"/>
      <c r="AT8"/>
      <c r="AU8"/>
      <c r="AV8"/>
      <c r="AW8"/>
      <c r="AX8"/>
      <c r="AY8"/>
      <c r="AZ8"/>
      <c r="BA8"/>
      <c r="BB8"/>
      <c r="BC8"/>
      <c r="BD8"/>
      <c r="BE8"/>
      <c r="BF8"/>
      <c r="BH8" s="100"/>
      <c r="BI8" s="100"/>
      <c r="BJ8" s="100"/>
      <c r="BK8" s="100"/>
      <c r="BL8" s="100"/>
      <c r="BM8" s="100"/>
      <c r="BN8" s="100"/>
      <c r="BO8" s="100"/>
      <c r="BP8" s="100"/>
      <c r="BQ8" s="100"/>
      <c r="BR8" s="100"/>
      <c r="BS8" s="100"/>
      <c r="BT8" s="100"/>
      <c r="BU8" s="100"/>
      <c r="BV8" s="100"/>
      <c r="BW8" s="100"/>
    </row>
    <row r="9" spans="2:78" ht="18.75">
      <c r="B9" s="383" t="s">
        <v>96</v>
      </c>
      <c r="C9" s="383"/>
      <c r="D9" s="383"/>
      <c r="E9" s="383"/>
      <c r="F9" s="383"/>
      <c r="G9" s="384"/>
      <c r="H9" s="384"/>
      <c r="I9" s="384"/>
      <c r="J9" s="384"/>
      <c r="K9" s="384"/>
      <c r="L9" s="384"/>
      <c r="M9" s="384"/>
      <c r="N9" s="384"/>
      <c r="O9" s="384"/>
      <c r="P9" s="384"/>
      <c r="Q9" s="384"/>
      <c r="R9" s="384"/>
      <c r="S9" s="384"/>
      <c r="T9" s="384"/>
      <c r="U9" s="384"/>
      <c r="V9" s="384"/>
      <c r="W9" s="384"/>
      <c r="X9" s="384"/>
      <c r="Y9" s="384"/>
      <c r="AA9"/>
      <c r="AB9"/>
      <c r="AC9"/>
      <c r="AD9"/>
      <c r="AE9"/>
      <c r="AF9"/>
      <c r="AG9"/>
      <c r="AH9"/>
      <c r="AI9"/>
      <c r="AJ9"/>
      <c r="AK9"/>
      <c r="AL9"/>
      <c r="AM9"/>
      <c r="AN9"/>
      <c r="AO9"/>
      <c r="AP9"/>
      <c r="AQ9"/>
      <c r="AR9"/>
      <c r="AS9"/>
      <c r="AT9"/>
      <c r="AU9"/>
      <c r="AV9"/>
      <c r="AW9"/>
      <c r="AX9"/>
      <c r="AY9"/>
      <c r="AZ9"/>
      <c r="BA9"/>
      <c r="BB9"/>
      <c r="BC9"/>
      <c r="BD9"/>
      <c r="BE9"/>
      <c r="BF9"/>
      <c r="BH9" s="100"/>
      <c r="BI9" s="100"/>
      <c r="BJ9" s="100"/>
      <c r="BK9" s="100"/>
      <c r="BL9" s="100"/>
      <c r="BM9" s="100"/>
      <c r="BN9" s="100"/>
      <c r="BO9" s="100"/>
      <c r="BP9" s="100"/>
      <c r="BQ9" s="100"/>
      <c r="BR9" s="100"/>
      <c r="BS9" s="100"/>
      <c r="BT9" s="100"/>
      <c r="BU9" s="100"/>
      <c r="BV9" s="100"/>
      <c r="BW9" s="100"/>
      <c r="BZ9" s="9"/>
    </row>
    <row r="10" spans="2:78" ht="18.75" customHeight="1">
      <c r="B10" s="383" t="s">
        <v>98</v>
      </c>
      <c r="C10" s="383"/>
      <c r="D10" s="383"/>
      <c r="E10" s="383"/>
      <c r="F10" s="383"/>
      <c r="G10" s="384"/>
      <c r="H10" s="384"/>
      <c r="I10" s="384"/>
      <c r="J10" s="384"/>
      <c r="K10" s="384"/>
      <c r="L10" s="384"/>
      <c r="M10" s="384"/>
      <c r="N10" s="384"/>
      <c r="O10" s="384"/>
      <c r="P10" s="384"/>
      <c r="Q10" s="384"/>
      <c r="R10" s="384"/>
      <c r="S10" s="384"/>
      <c r="T10" s="384"/>
      <c r="U10" s="384"/>
      <c r="V10" s="384"/>
      <c r="W10" s="384"/>
      <c r="X10" s="384"/>
      <c r="Y10" s="384"/>
      <c r="AA10"/>
      <c r="AB10"/>
      <c r="AC10"/>
      <c r="AD10"/>
      <c r="AE10"/>
      <c r="AF10"/>
      <c r="AG10"/>
      <c r="AH10"/>
      <c r="AI10"/>
      <c r="AJ10"/>
      <c r="AK10"/>
      <c r="AL10"/>
      <c r="AM10"/>
      <c r="AN10"/>
      <c r="AO10"/>
      <c r="AP10"/>
      <c r="AQ10"/>
      <c r="AR10"/>
      <c r="AS10"/>
      <c r="AT10"/>
      <c r="AU10"/>
      <c r="AV10"/>
      <c r="AW10"/>
      <c r="AX10"/>
      <c r="AY10"/>
      <c r="AZ10"/>
      <c r="BA10"/>
      <c r="BB10"/>
      <c r="BC10"/>
      <c r="BD10"/>
      <c r="BE10"/>
      <c r="BF10"/>
      <c r="BH10" s="100"/>
      <c r="BI10" s="100"/>
      <c r="BJ10" s="100"/>
      <c r="BK10" s="100"/>
      <c r="BL10" s="100"/>
      <c r="BM10" s="100"/>
      <c r="BN10" s="100"/>
      <c r="BO10" s="100"/>
      <c r="BP10" s="100"/>
      <c r="BQ10" s="100"/>
      <c r="BR10" s="100"/>
      <c r="BS10" s="100"/>
      <c r="BT10" s="100"/>
      <c r="BU10" s="100"/>
      <c r="BV10" s="100"/>
      <c r="BW10" s="100"/>
      <c r="BZ10" s="9"/>
    </row>
    <row r="11" spans="2:78" ht="18.75">
      <c r="B11" s="385" t="s">
        <v>100</v>
      </c>
      <c r="C11" s="386"/>
      <c r="D11" s="386"/>
      <c r="E11" s="386"/>
      <c r="F11" s="386"/>
      <c r="G11" s="386"/>
      <c r="H11" s="386"/>
      <c r="I11" s="387"/>
      <c r="J11" s="660"/>
      <c r="K11" s="661"/>
      <c r="L11" s="661"/>
      <c r="M11" s="661"/>
      <c r="N11" s="661"/>
      <c r="O11" s="661"/>
      <c r="P11" s="661"/>
      <c r="Q11" s="661"/>
      <c r="R11" s="661"/>
      <c r="S11" s="661"/>
      <c r="T11" s="661"/>
      <c r="U11" s="661"/>
      <c r="V11" s="661"/>
      <c r="W11" s="661"/>
      <c r="X11" s="661"/>
      <c r="Y11" s="662"/>
      <c r="AA11"/>
      <c r="AB11"/>
      <c r="AC11"/>
      <c r="AD11"/>
      <c r="AE11"/>
      <c r="AF11"/>
      <c r="AG11"/>
      <c r="AH11"/>
      <c r="AI11"/>
      <c r="AJ11"/>
      <c r="AK11"/>
      <c r="AL11"/>
      <c r="AM11"/>
      <c r="AN11"/>
      <c r="AO11"/>
      <c r="AP11"/>
      <c r="AQ11"/>
      <c r="AR11"/>
      <c r="AS11"/>
      <c r="AT11"/>
      <c r="AU11"/>
      <c r="AV11"/>
      <c r="AW11"/>
      <c r="AX11"/>
      <c r="AY11"/>
      <c r="AZ11"/>
      <c r="BA11"/>
      <c r="BB11"/>
      <c r="BC11"/>
      <c r="BD11"/>
      <c r="BE11"/>
      <c r="BF11"/>
      <c r="BH11" s="100"/>
      <c r="BI11" s="100"/>
      <c r="BJ11" s="100"/>
      <c r="BK11" s="100"/>
      <c r="BL11" s="100"/>
      <c r="BM11" s="100"/>
      <c r="BN11" s="100"/>
      <c r="BO11" s="100"/>
      <c r="BP11" s="100"/>
      <c r="BQ11" s="100"/>
      <c r="BR11" s="100"/>
      <c r="BS11" s="100"/>
      <c r="BT11" s="100"/>
      <c r="BU11" s="100"/>
      <c r="BV11" s="100"/>
      <c r="BW11" s="100"/>
    </row>
    <row r="12" spans="2:78" ht="18.75">
      <c r="B12" s="385" t="s">
        <v>102</v>
      </c>
      <c r="C12" s="386"/>
      <c r="D12" s="386"/>
      <c r="E12" s="386"/>
      <c r="F12" s="386"/>
      <c r="G12" s="386"/>
      <c r="H12" s="386"/>
      <c r="I12" s="387"/>
      <c r="J12" s="660"/>
      <c r="K12" s="661"/>
      <c r="L12" s="661"/>
      <c r="M12" s="661"/>
      <c r="N12" s="661"/>
      <c r="O12" s="661"/>
      <c r="P12" s="661"/>
      <c r="Q12" s="661"/>
      <c r="R12" s="661"/>
      <c r="S12" s="661"/>
      <c r="T12" s="661"/>
      <c r="U12" s="661"/>
      <c r="V12" s="661"/>
      <c r="W12" s="661"/>
      <c r="X12" s="661"/>
      <c r="Y12" s="662"/>
      <c r="AA12"/>
      <c r="AB12"/>
      <c r="AC12"/>
      <c r="AD12"/>
      <c r="AE12"/>
      <c r="AF12"/>
      <c r="AG12"/>
      <c r="AH12"/>
      <c r="AI12"/>
      <c r="AJ12"/>
      <c r="AK12"/>
      <c r="AL12"/>
      <c r="AM12"/>
      <c r="AN12"/>
      <c r="AO12"/>
      <c r="AP12"/>
      <c r="AQ12"/>
      <c r="AR12"/>
      <c r="AS12"/>
      <c r="AT12"/>
      <c r="AU12"/>
      <c r="AV12"/>
      <c r="AW12"/>
      <c r="AX12"/>
      <c r="AY12"/>
      <c r="AZ12"/>
      <c r="BA12"/>
      <c r="BB12"/>
      <c r="BC12"/>
      <c r="BD12"/>
      <c r="BE12"/>
      <c r="BF12"/>
      <c r="BH12" s="100"/>
      <c r="BJ12" s="100"/>
      <c r="BK12" s="100"/>
      <c r="BL12" s="100"/>
      <c r="BM12" s="100"/>
      <c r="BN12" s="100"/>
      <c r="BO12" s="100"/>
      <c r="BP12" s="100"/>
      <c r="BQ12" s="100"/>
      <c r="BR12" s="100"/>
      <c r="BS12" s="100"/>
      <c r="BT12" s="100"/>
      <c r="BU12" s="100"/>
      <c r="BV12" s="100"/>
      <c r="BW12" s="100"/>
    </row>
    <row r="13" spans="2:78" ht="16.5">
      <c r="C13" s="85"/>
      <c r="D13" s="85"/>
      <c r="E13" s="85"/>
      <c r="F13" s="85"/>
      <c r="G13" s="85"/>
      <c r="H13" s="85"/>
      <c r="I13" s="85"/>
      <c r="J13" s="85"/>
      <c r="K13" s="85"/>
      <c r="L13" s="85"/>
      <c r="M13" s="85"/>
      <c r="N13" s="85"/>
      <c r="O13" s="85"/>
      <c r="P13" s="85"/>
      <c r="Q13" s="85"/>
      <c r="R13" s="85"/>
      <c r="S13" s="85"/>
      <c r="T13" s="85"/>
    </row>
    <row r="14" spans="2:78" ht="16.5">
      <c r="B14" s="414" t="s">
        <v>104</v>
      </c>
      <c r="C14" s="414"/>
      <c r="D14" s="414"/>
      <c r="E14" s="414"/>
      <c r="F14" s="414"/>
      <c r="G14" s="414"/>
      <c r="H14" s="414"/>
      <c r="I14" s="414"/>
      <c r="J14" s="414"/>
      <c r="K14" s="414"/>
      <c r="L14" s="414"/>
      <c r="M14" s="414"/>
      <c r="N14" s="414"/>
      <c r="O14" s="414"/>
      <c r="P14" s="414"/>
      <c r="Q14" s="414"/>
      <c r="R14" s="414"/>
      <c r="S14" s="414"/>
      <c r="T14" s="414"/>
      <c r="U14" s="414"/>
      <c r="V14" s="414"/>
      <c r="W14" s="414"/>
      <c r="X14" s="414"/>
      <c r="Y14" s="414"/>
      <c r="Z14" s="414"/>
      <c r="AA14" s="414"/>
      <c r="AB14" s="414"/>
      <c r="AC14" s="414"/>
      <c r="AD14" s="85"/>
      <c r="AE14" s="85"/>
      <c r="AF14" s="85"/>
      <c r="AG14" s="85"/>
      <c r="AH14" s="85"/>
      <c r="AI14" s="85"/>
      <c r="AJ14" s="85"/>
      <c r="AK14" s="85"/>
      <c r="AL14" s="85"/>
      <c r="AM14" s="85"/>
      <c r="AN14" s="85"/>
      <c r="AO14" s="85"/>
      <c r="AP14" s="85"/>
      <c r="AQ14" s="85"/>
      <c r="AR14" s="85"/>
      <c r="AS14" s="85"/>
    </row>
    <row r="15" spans="2:78" ht="16.5" customHeight="1">
      <c r="B15" s="388" t="s">
        <v>105</v>
      </c>
      <c r="C15" s="390"/>
      <c r="D15" s="388" t="s">
        <v>106</v>
      </c>
      <c r="E15" s="389"/>
      <c r="F15" s="389"/>
      <c r="G15" s="389"/>
      <c r="H15" s="389"/>
      <c r="I15" s="389"/>
      <c r="J15" s="388" t="s">
        <v>107</v>
      </c>
      <c r="K15" s="389"/>
      <c r="L15" s="389"/>
      <c r="M15" s="390"/>
      <c r="N15" s="388" t="s">
        <v>108</v>
      </c>
      <c r="O15" s="389"/>
      <c r="P15" s="389"/>
      <c r="Q15" s="390"/>
      <c r="R15" s="388" t="s">
        <v>109</v>
      </c>
      <c r="S15" s="389"/>
      <c r="T15" s="389"/>
      <c r="U15" s="390"/>
      <c r="V15" s="388" t="s">
        <v>110</v>
      </c>
      <c r="W15" s="389"/>
      <c r="X15" s="389"/>
      <c r="Y15" s="390"/>
      <c r="Z15" s="388" t="s">
        <v>111</v>
      </c>
      <c r="AA15" s="389"/>
      <c r="AB15" s="389"/>
      <c r="AC15" s="390"/>
      <c r="AD15" s="388" t="s">
        <v>112</v>
      </c>
      <c r="AE15" s="389"/>
      <c r="AF15" s="389"/>
      <c r="AG15" s="390"/>
      <c r="AH15" s="388" t="s">
        <v>113</v>
      </c>
      <c r="AI15" s="389"/>
      <c r="AJ15" s="389"/>
      <c r="AK15" s="390"/>
      <c r="AL15"/>
      <c r="AM15"/>
      <c r="AN15" s="570" t="s">
        <v>95</v>
      </c>
      <c r="AO15" s="592"/>
      <c r="AP15" s="592"/>
      <c r="AQ15" s="592"/>
      <c r="AR15" s="592"/>
      <c r="AS15" s="592"/>
      <c r="AT15" s="592"/>
      <c r="AU15" s="592"/>
      <c r="AV15" s="592"/>
      <c r="AW15" s="592"/>
      <c r="AX15" s="592"/>
      <c r="AY15" s="592"/>
      <c r="AZ15" s="592"/>
      <c r="BA15" s="592"/>
      <c r="BB15" s="592"/>
      <c r="BC15" s="592"/>
      <c r="BD15" s="592"/>
      <c r="BE15" s="592"/>
      <c r="BF15" s="9"/>
      <c r="BJ15"/>
      <c r="BK15"/>
      <c r="BL15"/>
      <c r="BM15"/>
      <c r="BN15"/>
    </row>
    <row r="16" spans="2:78" ht="16.5" customHeight="1">
      <c r="B16" s="403" t="s">
        <v>114</v>
      </c>
      <c r="C16" s="404"/>
      <c r="D16" s="394"/>
      <c r="E16" s="392"/>
      <c r="F16" s="392"/>
      <c r="G16" s="392"/>
      <c r="H16" s="392"/>
      <c r="I16" s="392"/>
      <c r="J16" s="405"/>
      <c r="K16" s="406"/>
      <c r="L16" s="406"/>
      <c r="M16" s="407"/>
      <c r="N16" s="408"/>
      <c r="O16" s="409"/>
      <c r="P16" s="409"/>
      <c r="Q16" s="410"/>
      <c r="R16" s="411"/>
      <c r="S16" s="412"/>
      <c r="T16" s="412"/>
      <c r="U16" s="413"/>
      <c r="V16" s="405"/>
      <c r="W16" s="406"/>
      <c r="X16" s="406"/>
      <c r="Y16" s="407"/>
      <c r="Z16" s="400"/>
      <c r="AA16" s="401"/>
      <c r="AB16" s="401"/>
      <c r="AC16" s="402"/>
      <c r="AD16" s="400"/>
      <c r="AE16" s="401"/>
      <c r="AF16" s="401"/>
      <c r="AG16" s="402"/>
      <c r="AH16" s="415">
        <f>N16+Z16+AD16</f>
        <v>0</v>
      </c>
      <c r="AI16" s="416"/>
      <c r="AJ16" s="416"/>
      <c r="AK16" s="417"/>
      <c r="AL16"/>
      <c r="AM16"/>
      <c r="AN16" s="592"/>
      <c r="AO16" s="592"/>
      <c r="AP16" s="592"/>
      <c r="AQ16" s="592"/>
      <c r="AR16" s="592"/>
      <c r="AS16" s="592"/>
      <c r="AT16" s="592"/>
      <c r="AU16" s="592"/>
      <c r="AV16" s="592"/>
      <c r="AW16" s="592"/>
      <c r="AX16" s="592"/>
      <c r="AY16" s="592"/>
      <c r="AZ16" s="592"/>
      <c r="BA16" s="592"/>
      <c r="BB16" s="592"/>
      <c r="BC16" s="592"/>
      <c r="BD16" s="592"/>
      <c r="BE16" s="592"/>
      <c r="BF16" s="7"/>
      <c r="BG16" s="4"/>
      <c r="BH16" s="4"/>
      <c r="BJ16"/>
      <c r="BK16"/>
      <c r="BL16"/>
      <c r="BM16"/>
      <c r="BN16"/>
    </row>
    <row r="17" spans="2:95" ht="16.5" customHeight="1">
      <c r="B17" s="403" t="s">
        <v>117</v>
      </c>
      <c r="C17" s="404"/>
      <c r="D17" s="394"/>
      <c r="E17" s="392"/>
      <c r="F17" s="392"/>
      <c r="G17" s="392"/>
      <c r="H17" s="392"/>
      <c r="I17" s="392"/>
      <c r="J17" s="405"/>
      <c r="K17" s="406"/>
      <c r="L17" s="406"/>
      <c r="M17" s="407"/>
      <c r="N17" s="408"/>
      <c r="O17" s="409"/>
      <c r="P17" s="409"/>
      <c r="Q17" s="410"/>
      <c r="R17" s="411"/>
      <c r="S17" s="412"/>
      <c r="T17" s="412"/>
      <c r="U17" s="413"/>
      <c r="V17" s="405"/>
      <c r="W17" s="406"/>
      <c r="X17" s="406"/>
      <c r="Y17" s="407"/>
      <c r="Z17" s="400"/>
      <c r="AA17" s="401"/>
      <c r="AB17" s="401"/>
      <c r="AC17" s="402"/>
      <c r="AD17" s="400"/>
      <c r="AE17" s="401"/>
      <c r="AF17" s="401"/>
      <c r="AG17" s="402"/>
      <c r="AH17" s="415">
        <f t="shared" ref="AH17:AH25" si="0">N17+Z17+AD17</f>
        <v>0</v>
      </c>
      <c r="AI17" s="416"/>
      <c r="AJ17" s="416"/>
      <c r="AK17" s="417"/>
      <c r="AL17"/>
      <c r="AM17"/>
      <c r="AN17" s="592"/>
      <c r="AO17" s="592"/>
      <c r="AP17" s="592"/>
      <c r="AQ17" s="592"/>
      <c r="AR17" s="592"/>
      <c r="AS17" s="592"/>
      <c r="AT17" s="592"/>
      <c r="AU17" s="592"/>
      <c r="AV17" s="592"/>
      <c r="AW17" s="592"/>
      <c r="AX17" s="592"/>
      <c r="AY17" s="592"/>
      <c r="AZ17" s="592"/>
      <c r="BA17" s="592"/>
      <c r="BB17" s="592"/>
      <c r="BC17" s="592"/>
      <c r="BD17" s="592"/>
      <c r="BE17" s="592"/>
      <c r="BF17" s="7"/>
      <c r="BG17" s="4"/>
      <c r="BH17" s="4"/>
      <c r="BJ17"/>
      <c r="BK17"/>
      <c r="BL17"/>
      <c r="BM17"/>
      <c r="BN17"/>
    </row>
    <row r="18" spans="2:95" ht="16.5" customHeight="1">
      <c r="B18" s="403" t="s">
        <v>119</v>
      </c>
      <c r="C18" s="404"/>
      <c r="D18" s="394"/>
      <c r="E18" s="392"/>
      <c r="F18" s="392"/>
      <c r="G18" s="392"/>
      <c r="H18" s="392"/>
      <c r="I18" s="392"/>
      <c r="J18" s="405"/>
      <c r="K18" s="406"/>
      <c r="L18" s="406"/>
      <c r="M18" s="407"/>
      <c r="N18" s="408"/>
      <c r="O18" s="409"/>
      <c r="P18" s="409"/>
      <c r="Q18" s="410"/>
      <c r="R18" s="411"/>
      <c r="S18" s="412"/>
      <c r="T18" s="412"/>
      <c r="U18" s="413"/>
      <c r="V18" s="405"/>
      <c r="W18" s="406"/>
      <c r="X18" s="406"/>
      <c r="Y18" s="407"/>
      <c r="Z18" s="400"/>
      <c r="AA18" s="401"/>
      <c r="AB18" s="401"/>
      <c r="AC18" s="402"/>
      <c r="AD18" s="400"/>
      <c r="AE18" s="401"/>
      <c r="AF18" s="401"/>
      <c r="AG18" s="402"/>
      <c r="AH18" s="415">
        <f t="shared" si="0"/>
        <v>0</v>
      </c>
      <c r="AI18" s="416"/>
      <c r="AJ18" s="416"/>
      <c r="AK18" s="417"/>
      <c r="AL18"/>
      <c r="AM18"/>
      <c r="AN18" s="592"/>
      <c r="AO18" s="592"/>
      <c r="AP18" s="592"/>
      <c r="AQ18" s="592"/>
      <c r="AR18" s="592"/>
      <c r="AS18" s="592"/>
      <c r="AT18" s="592"/>
      <c r="AU18" s="592"/>
      <c r="AV18" s="592"/>
      <c r="AW18" s="592"/>
      <c r="AX18" s="592"/>
      <c r="AY18" s="592"/>
      <c r="AZ18" s="592"/>
      <c r="BA18" s="592"/>
      <c r="BB18" s="592"/>
      <c r="BC18" s="592"/>
      <c r="BD18" s="592"/>
      <c r="BE18" s="592"/>
      <c r="BF18" s="7"/>
      <c r="BG18" s="4"/>
      <c r="BH18" s="4"/>
      <c r="BJ18"/>
      <c r="BK18"/>
      <c r="BL18"/>
      <c r="BM18"/>
      <c r="BN18"/>
    </row>
    <row r="19" spans="2:95" ht="16.5" customHeight="1">
      <c r="B19" s="403" t="s">
        <v>120</v>
      </c>
      <c r="C19" s="404"/>
      <c r="D19" s="394"/>
      <c r="E19" s="392"/>
      <c r="F19" s="392"/>
      <c r="G19" s="392"/>
      <c r="H19" s="392"/>
      <c r="I19" s="392"/>
      <c r="J19" s="405"/>
      <c r="K19" s="406"/>
      <c r="L19" s="406"/>
      <c r="M19" s="407"/>
      <c r="N19" s="408"/>
      <c r="O19" s="409"/>
      <c r="P19" s="409"/>
      <c r="Q19" s="410"/>
      <c r="R19" s="411"/>
      <c r="S19" s="412"/>
      <c r="T19" s="412"/>
      <c r="U19" s="413"/>
      <c r="V19" s="405"/>
      <c r="W19" s="406"/>
      <c r="X19" s="406"/>
      <c r="Y19" s="407"/>
      <c r="Z19" s="400"/>
      <c r="AA19" s="401"/>
      <c r="AB19" s="401"/>
      <c r="AC19" s="402"/>
      <c r="AD19" s="400"/>
      <c r="AE19" s="401"/>
      <c r="AF19" s="401"/>
      <c r="AG19" s="402"/>
      <c r="AH19" s="415">
        <f t="shared" si="0"/>
        <v>0</v>
      </c>
      <c r="AI19" s="416"/>
      <c r="AJ19" s="416"/>
      <c r="AK19" s="417"/>
      <c r="AL19"/>
      <c r="AM19"/>
      <c r="AN19" s="592"/>
      <c r="AO19" s="592"/>
      <c r="AP19" s="592"/>
      <c r="AQ19" s="592"/>
      <c r="AR19" s="592"/>
      <c r="AS19" s="592"/>
      <c r="AT19" s="592"/>
      <c r="AU19" s="592"/>
      <c r="AV19" s="592"/>
      <c r="AW19" s="592"/>
      <c r="AX19" s="592"/>
      <c r="AY19" s="592"/>
      <c r="AZ19" s="592"/>
      <c r="BA19" s="592"/>
      <c r="BB19" s="592"/>
      <c r="BC19" s="592"/>
      <c r="BD19" s="592"/>
      <c r="BE19" s="592"/>
      <c r="BF19" s="7"/>
      <c r="BG19" s="4"/>
      <c r="BH19" s="4"/>
      <c r="BJ19"/>
      <c r="BK19"/>
      <c r="BL19"/>
      <c r="BM19"/>
      <c r="BN19"/>
    </row>
    <row r="20" spans="2:95" ht="16.5" customHeight="1">
      <c r="B20" s="403" t="s">
        <v>121</v>
      </c>
      <c r="C20" s="404"/>
      <c r="D20" s="394"/>
      <c r="E20" s="392"/>
      <c r="F20" s="392"/>
      <c r="G20" s="392"/>
      <c r="H20" s="392"/>
      <c r="I20" s="392"/>
      <c r="J20" s="405"/>
      <c r="K20" s="406"/>
      <c r="L20" s="406"/>
      <c r="M20" s="407"/>
      <c r="N20" s="408"/>
      <c r="O20" s="409"/>
      <c r="P20" s="409"/>
      <c r="Q20" s="410"/>
      <c r="R20" s="411"/>
      <c r="S20" s="412"/>
      <c r="T20" s="412"/>
      <c r="U20" s="413"/>
      <c r="V20" s="405"/>
      <c r="W20" s="406"/>
      <c r="X20" s="406"/>
      <c r="Y20" s="407"/>
      <c r="Z20" s="400"/>
      <c r="AA20" s="401"/>
      <c r="AB20" s="401"/>
      <c r="AC20" s="402"/>
      <c r="AD20" s="400"/>
      <c r="AE20" s="401"/>
      <c r="AF20" s="401"/>
      <c r="AG20" s="402"/>
      <c r="AH20" s="415">
        <f t="shared" si="0"/>
        <v>0</v>
      </c>
      <c r="AI20" s="416"/>
      <c r="AJ20" s="416"/>
      <c r="AK20" s="417"/>
      <c r="AL20"/>
      <c r="AM20"/>
      <c r="AN20" s="592"/>
      <c r="AO20" s="592"/>
      <c r="AP20" s="592"/>
      <c r="AQ20" s="592"/>
      <c r="AR20" s="592"/>
      <c r="AS20" s="592"/>
      <c r="AT20" s="592"/>
      <c r="AU20" s="592"/>
      <c r="AV20" s="592"/>
      <c r="AW20" s="592"/>
      <c r="AX20" s="592"/>
      <c r="AY20" s="592"/>
      <c r="AZ20" s="592"/>
      <c r="BA20" s="592"/>
      <c r="BB20" s="592"/>
      <c r="BC20" s="592"/>
      <c r="BD20" s="592"/>
      <c r="BE20" s="592"/>
      <c r="BF20" s="7"/>
      <c r="BG20" s="4"/>
      <c r="BH20" s="4"/>
      <c r="BJ20"/>
      <c r="BK20"/>
      <c r="BL20"/>
      <c r="BM20"/>
      <c r="BN20"/>
    </row>
    <row r="21" spans="2:95" ht="16.5" customHeight="1">
      <c r="B21" s="403" t="s">
        <v>122</v>
      </c>
      <c r="C21" s="404"/>
      <c r="D21" s="394"/>
      <c r="E21" s="392"/>
      <c r="F21" s="392"/>
      <c r="G21" s="392"/>
      <c r="H21" s="392"/>
      <c r="I21" s="392"/>
      <c r="J21" s="405"/>
      <c r="K21" s="406"/>
      <c r="L21" s="406"/>
      <c r="M21" s="407"/>
      <c r="N21" s="408"/>
      <c r="O21" s="409"/>
      <c r="P21" s="409"/>
      <c r="Q21" s="410"/>
      <c r="R21" s="411"/>
      <c r="S21" s="412"/>
      <c r="T21" s="412"/>
      <c r="U21" s="413"/>
      <c r="V21" s="405"/>
      <c r="W21" s="406"/>
      <c r="X21" s="406"/>
      <c r="Y21" s="407"/>
      <c r="Z21" s="400"/>
      <c r="AA21" s="401"/>
      <c r="AB21" s="401"/>
      <c r="AC21" s="402"/>
      <c r="AD21" s="400"/>
      <c r="AE21" s="401"/>
      <c r="AF21" s="401"/>
      <c r="AG21" s="402"/>
      <c r="AH21" s="415">
        <f t="shared" si="0"/>
        <v>0</v>
      </c>
      <c r="AI21" s="416"/>
      <c r="AJ21" s="416"/>
      <c r="AK21" s="417"/>
      <c r="AL21"/>
      <c r="AM21"/>
      <c r="AN21" s="592"/>
      <c r="AO21" s="592"/>
      <c r="AP21" s="592"/>
      <c r="AQ21" s="592"/>
      <c r="AR21" s="592"/>
      <c r="AS21" s="592"/>
      <c r="AT21" s="592"/>
      <c r="AU21" s="592"/>
      <c r="AV21" s="592"/>
      <c r="AW21" s="592"/>
      <c r="AX21" s="592"/>
      <c r="AY21" s="592"/>
      <c r="AZ21" s="592"/>
      <c r="BA21" s="592"/>
      <c r="BB21" s="592"/>
      <c r="BC21" s="592"/>
      <c r="BD21" s="592"/>
      <c r="BE21" s="592"/>
      <c r="BF21" s="7"/>
      <c r="BG21" s="4"/>
      <c r="BH21" s="4"/>
      <c r="BJ21"/>
      <c r="BK21"/>
      <c r="BL21"/>
      <c r="BM21"/>
      <c r="BN21"/>
    </row>
    <row r="22" spans="2:95" ht="16.5" customHeight="1">
      <c r="B22" s="403" t="s">
        <v>123</v>
      </c>
      <c r="C22" s="404"/>
      <c r="D22" s="394"/>
      <c r="E22" s="392"/>
      <c r="F22" s="392"/>
      <c r="G22" s="392"/>
      <c r="H22" s="392"/>
      <c r="I22" s="392"/>
      <c r="J22" s="405"/>
      <c r="K22" s="406"/>
      <c r="L22" s="406"/>
      <c r="M22" s="407"/>
      <c r="N22" s="408"/>
      <c r="O22" s="409"/>
      <c r="P22" s="409"/>
      <c r="Q22" s="410"/>
      <c r="R22" s="411"/>
      <c r="S22" s="412"/>
      <c r="T22" s="412"/>
      <c r="U22" s="413"/>
      <c r="V22" s="405"/>
      <c r="W22" s="406"/>
      <c r="X22" s="406"/>
      <c r="Y22" s="407"/>
      <c r="Z22" s="400"/>
      <c r="AA22" s="401"/>
      <c r="AB22" s="401"/>
      <c r="AC22" s="402"/>
      <c r="AD22" s="400"/>
      <c r="AE22" s="401"/>
      <c r="AF22" s="401"/>
      <c r="AG22" s="402"/>
      <c r="AH22" s="415">
        <f t="shared" si="0"/>
        <v>0</v>
      </c>
      <c r="AI22" s="416"/>
      <c r="AJ22" s="416"/>
      <c r="AK22" s="417"/>
      <c r="AL22"/>
      <c r="AM22"/>
      <c r="AN22" s="592"/>
      <c r="AO22" s="592"/>
      <c r="AP22" s="592"/>
      <c r="AQ22" s="592"/>
      <c r="AR22" s="592"/>
      <c r="AS22" s="592"/>
      <c r="AT22" s="592"/>
      <c r="AU22" s="592"/>
      <c r="AV22" s="592"/>
      <c r="AW22" s="592"/>
      <c r="AX22" s="592"/>
      <c r="AY22" s="592"/>
      <c r="AZ22" s="592"/>
      <c r="BA22" s="592"/>
      <c r="BB22" s="592"/>
      <c r="BC22" s="592"/>
      <c r="BD22" s="592"/>
      <c r="BE22" s="592"/>
      <c r="BF22" s="7"/>
      <c r="BG22" s="4"/>
      <c r="BH22" s="4"/>
      <c r="BJ22"/>
      <c r="BK22"/>
      <c r="BL22"/>
      <c r="BM22"/>
      <c r="BN22"/>
    </row>
    <row r="23" spans="2:95" ht="16.5" customHeight="1">
      <c r="B23" s="403" t="s">
        <v>124</v>
      </c>
      <c r="C23" s="404"/>
      <c r="D23" s="394"/>
      <c r="E23" s="392"/>
      <c r="F23" s="392"/>
      <c r="G23" s="392"/>
      <c r="H23" s="392"/>
      <c r="I23" s="392"/>
      <c r="J23" s="405"/>
      <c r="K23" s="406"/>
      <c r="L23" s="406"/>
      <c r="M23" s="407"/>
      <c r="N23" s="408"/>
      <c r="O23" s="409"/>
      <c r="P23" s="409"/>
      <c r="Q23" s="410"/>
      <c r="R23" s="411"/>
      <c r="S23" s="412"/>
      <c r="T23" s="412"/>
      <c r="U23" s="413"/>
      <c r="V23" s="405"/>
      <c r="W23" s="406"/>
      <c r="X23" s="406"/>
      <c r="Y23" s="407"/>
      <c r="Z23" s="400"/>
      <c r="AA23" s="401"/>
      <c r="AB23" s="401"/>
      <c r="AC23" s="402"/>
      <c r="AD23" s="400"/>
      <c r="AE23" s="401"/>
      <c r="AF23" s="401"/>
      <c r="AG23" s="402"/>
      <c r="AH23" s="415">
        <f t="shared" si="0"/>
        <v>0</v>
      </c>
      <c r="AI23" s="416"/>
      <c r="AJ23" s="416"/>
      <c r="AK23" s="417"/>
      <c r="AL23"/>
      <c r="AM23"/>
      <c r="AN23" s="592"/>
      <c r="AO23" s="592"/>
      <c r="AP23" s="592"/>
      <c r="AQ23" s="592"/>
      <c r="AR23" s="592"/>
      <c r="AS23" s="592"/>
      <c r="AT23" s="592"/>
      <c r="AU23" s="592"/>
      <c r="AV23" s="592"/>
      <c r="AW23" s="592"/>
      <c r="AX23" s="592"/>
      <c r="AY23" s="592"/>
      <c r="AZ23" s="592"/>
      <c r="BA23" s="592"/>
      <c r="BB23" s="592"/>
      <c r="BC23" s="592"/>
      <c r="BD23" s="592"/>
      <c r="BE23" s="592"/>
      <c r="BF23" s="7"/>
      <c r="BG23" s="4"/>
      <c r="BH23" s="4"/>
      <c r="BJ23"/>
      <c r="BK23"/>
      <c r="BL23"/>
      <c r="BM23"/>
      <c r="BN23"/>
    </row>
    <row r="24" spans="2:95" ht="16.5" customHeight="1">
      <c r="B24" s="403" t="s">
        <v>125</v>
      </c>
      <c r="C24" s="404"/>
      <c r="D24" s="394"/>
      <c r="E24" s="392"/>
      <c r="F24" s="392"/>
      <c r="G24" s="392"/>
      <c r="H24" s="392"/>
      <c r="I24" s="392"/>
      <c r="J24" s="405"/>
      <c r="K24" s="406"/>
      <c r="L24" s="406"/>
      <c r="M24" s="407"/>
      <c r="N24" s="408"/>
      <c r="O24" s="409"/>
      <c r="P24" s="409"/>
      <c r="Q24" s="410"/>
      <c r="R24" s="411"/>
      <c r="S24" s="412"/>
      <c r="T24" s="412"/>
      <c r="U24" s="413"/>
      <c r="V24" s="405"/>
      <c r="W24" s="406"/>
      <c r="X24" s="406"/>
      <c r="Y24" s="407"/>
      <c r="Z24" s="400"/>
      <c r="AA24" s="401"/>
      <c r="AB24" s="401"/>
      <c r="AC24" s="402"/>
      <c r="AD24" s="400"/>
      <c r="AE24" s="401"/>
      <c r="AF24" s="401"/>
      <c r="AG24" s="402"/>
      <c r="AH24" s="415">
        <f t="shared" si="0"/>
        <v>0</v>
      </c>
      <c r="AI24" s="416"/>
      <c r="AJ24" s="416"/>
      <c r="AK24" s="417"/>
      <c r="AL24"/>
      <c r="AM24"/>
      <c r="AN24" s="592"/>
      <c r="AO24" s="592"/>
      <c r="AP24" s="592"/>
      <c r="AQ24" s="592"/>
      <c r="AR24" s="592"/>
      <c r="AS24" s="592"/>
      <c r="AT24" s="592"/>
      <c r="AU24" s="592"/>
      <c r="AV24" s="592"/>
      <c r="AW24" s="592"/>
      <c r="AX24" s="592"/>
      <c r="AY24" s="592"/>
      <c r="AZ24" s="592"/>
      <c r="BA24" s="592"/>
      <c r="BB24" s="592"/>
      <c r="BC24" s="592"/>
      <c r="BD24" s="592"/>
      <c r="BE24" s="592"/>
      <c r="BF24" s="7"/>
      <c r="BG24" s="4"/>
      <c r="BH24" s="4"/>
      <c r="BJ24"/>
      <c r="BK24"/>
      <c r="BL24"/>
      <c r="BM24"/>
      <c r="BN24"/>
    </row>
    <row r="25" spans="2:95" ht="16.5" customHeight="1">
      <c r="B25" s="403" t="s">
        <v>126</v>
      </c>
      <c r="C25" s="404"/>
      <c r="D25" s="394"/>
      <c r="E25" s="392"/>
      <c r="F25" s="392"/>
      <c r="G25" s="392"/>
      <c r="H25" s="392"/>
      <c r="I25" s="392"/>
      <c r="J25" s="405"/>
      <c r="K25" s="406"/>
      <c r="L25" s="406"/>
      <c r="M25" s="407"/>
      <c r="N25" s="408"/>
      <c r="O25" s="409"/>
      <c r="P25" s="409"/>
      <c r="Q25" s="410"/>
      <c r="R25" s="411"/>
      <c r="S25" s="412"/>
      <c r="T25" s="412"/>
      <c r="U25" s="413"/>
      <c r="V25" s="405"/>
      <c r="W25" s="406"/>
      <c r="X25" s="406"/>
      <c r="Y25" s="407"/>
      <c r="Z25" s="400"/>
      <c r="AA25" s="401"/>
      <c r="AB25" s="401"/>
      <c r="AC25" s="402"/>
      <c r="AD25" s="400"/>
      <c r="AE25" s="401"/>
      <c r="AF25" s="401"/>
      <c r="AG25" s="402"/>
      <c r="AH25" s="415">
        <f t="shared" si="0"/>
        <v>0</v>
      </c>
      <c r="AI25" s="416"/>
      <c r="AJ25" s="416"/>
      <c r="AK25" s="417"/>
      <c r="AL25"/>
      <c r="AM25"/>
      <c r="AN25" s="592"/>
      <c r="AO25" s="592"/>
      <c r="AP25" s="592"/>
      <c r="AQ25" s="592"/>
      <c r="AR25" s="592"/>
      <c r="AS25" s="592"/>
      <c r="AT25" s="592"/>
      <c r="AU25" s="592"/>
      <c r="AV25" s="592"/>
      <c r="AW25" s="592"/>
      <c r="AX25" s="592"/>
      <c r="AY25" s="592"/>
      <c r="AZ25" s="592"/>
      <c r="BA25" s="592"/>
      <c r="BB25" s="592"/>
      <c r="BC25" s="592"/>
      <c r="BD25" s="592"/>
      <c r="BE25" s="592"/>
      <c r="BF25" s="7"/>
      <c r="BG25" s="4"/>
      <c r="BH25" s="4"/>
      <c r="BJ25"/>
      <c r="BK25"/>
      <c r="BL25"/>
      <c r="BM25"/>
      <c r="BN25"/>
    </row>
    <row r="27" spans="2:95" ht="16.5">
      <c r="B27" s="414" t="s">
        <v>127</v>
      </c>
      <c r="C27" s="414"/>
      <c r="D27" s="414"/>
      <c r="E27" s="414"/>
      <c r="F27" s="414"/>
      <c r="G27" s="414"/>
      <c r="H27" s="414"/>
      <c r="I27" s="414"/>
      <c r="J27" s="414"/>
      <c r="K27" s="414"/>
      <c r="L27" s="414"/>
      <c r="M27" s="414"/>
      <c r="N27" s="117"/>
      <c r="O27" s="117"/>
      <c r="P27" s="117"/>
      <c r="Q27" s="117"/>
      <c r="R27" s="117"/>
      <c r="S27" s="117"/>
      <c r="T27" s="117"/>
      <c r="U27" s="117"/>
      <c r="V27" s="117"/>
      <c r="W27" s="117"/>
      <c r="X27" s="117"/>
      <c r="Y27" s="117"/>
      <c r="Z27" s="117"/>
      <c r="AA27" s="388" t="s">
        <v>128</v>
      </c>
      <c r="AB27" s="389"/>
      <c r="AC27" s="389"/>
      <c r="AD27" s="389"/>
      <c r="AE27" s="389"/>
      <c r="AF27" s="389"/>
      <c r="AG27" s="389"/>
      <c r="AH27" s="389"/>
      <c r="AI27" s="389"/>
      <c r="AJ27" s="389"/>
      <c r="AK27" s="389"/>
      <c r="AL27" s="389"/>
      <c r="AM27" s="389"/>
      <c r="AN27" s="390"/>
      <c r="AO27" s="388" t="s">
        <v>129</v>
      </c>
      <c r="AP27" s="389"/>
      <c r="AQ27" s="389"/>
      <c r="AR27" s="389"/>
      <c r="AS27" s="389"/>
      <c r="AT27" s="390"/>
      <c r="AU27" s="388" t="s">
        <v>130</v>
      </c>
      <c r="AV27" s="389"/>
      <c r="AW27" s="389"/>
      <c r="AX27" s="389"/>
      <c r="AY27" s="389"/>
      <c r="AZ27" s="390"/>
      <c r="BG27" s="383" t="s">
        <v>131</v>
      </c>
      <c r="BH27" s="383"/>
      <c r="BI27" s="383"/>
      <c r="BJ27" s="383"/>
      <c r="BK27" s="383"/>
      <c r="BL27" s="383"/>
      <c r="CQ27" s="85"/>
    </row>
    <row r="28" spans="2:95" ht="16.5">
      <c r="B28" s="388" t="s">
        <v>132</v>
      </c>
      <c r="C28" s="390"/>
      <c r="D28" s="388" t="s">
        <v>39</v>
      </c>
      <c r="E28" s="389"/>
      <c r="F28" s="389"/>
      <c r="G28" s="389"/>
      <c r="H28" s="389"/>
      <c r="I28" s="389"/>
      <c r="J28" s="389"/>
      <c r="K28" s="389"/>
      <c r="L28" s="389"/>
      <c r="M28" s="390"/>
      <c r="N28" s="388" t="s">
        <v>133</v>
      </c>
      <c r="O28" s="389"/>
      <c r="P28" s="389"/>
      <c r="Q28" s="389"/>
      <c r="R28" s="390"/>
      <c r="S28" s="388" t="s">
        <v>295</v>
      </c>
      <c r="T28" s="389"/>
      <c r="U28" s="389"/>
      <c r="V28" s="390"/>
      <c r="W28" s="388" t="s">
        <v>135</v>
      </c>
      <c r="X28" s="390"/>
      <c r="Y28" s="388" t="s">
        <v>136</v>
      </c>
      <c r="Z28" s="390"/>
      <c r="AA28" s="388" t="s">
        <v>137</v>
      </c>
      <c r="AB28" s="389"/>
      <c r="AC28" s="390"/>
      <c r="AD28" s="388" t="s">
        <v>8</v>
      </c>
      <c r="AE28" s="389"/>
      <c r="AF28" s="389"/>
      <c r="AG28" s="389"/>
      <c r="AH28" s="389"/>
      <c r="AI28" s="389"/>
      <c r="AJ28" s="389"/>
      <c r="AK28" s="389"/>
      <c r="AL28" s="389"/>
      <c r="AM28" s="389"/>
      <c r="AN28" s="390"/>
      <c r="AO28" s="388" t="s">
        <v>137</v>
      </c>
      <c r="AP28" s="389"/>
      <c r="AQ28" s="390"/>
      <c r="AR28" s="388" t="s">
        <v>8</v>
      </c>
      <c r="AS28" s="389"/>
      <c r="AT28" s="390"/>
      <c r="AU28" s="388" t="s">
        <v>137</v>
      </c>
      <c r="AV28" s="389"/>
      <c r="AW28" s="390"/>
      <c r="AX28" s="388" t="s">
        <v>8</v>
      </c>
      <c r="AY28" s="389"/>
      <c r="AZ28" s="390"/>
      <c r="BA28" s="388" t="s">
        <v>138</v>
      </c>
      <c r="BB28" s="389"/>
      <c r="BC28" s="390"/>
      <c r="BD28" s="388" t="s">
        <v>5</v>
      </c>
      <c r="BE28" s="389"/>
      <c r="BF28" s="390"/>
      <c r="BG28" s="383" t="s">
        <v>137</v>
      </c>
      <c r="BH28" s="383"/>
      <c r="BI28" s="383"/>
      <c r="BJ28" s="383" t="s">
        <v>8</v>
      </c>
      <c r="BK28" s="383"/>
      <c r="BL28" s="383"/>
      <c r="BM28" s="418" t="s">
        <v>139</v>
      </c>
      <c r="BN28" s="418"/>
      <c r="BO28" s="418"/>
      <c r="BP28" s="418"/>
      <c r="BQ28" s="418"/>
      <c r="BR28" s="418"/>
      <c r="BS28" s="418"/>
      <c r="BT28" s="418"/>
      <c r="BU28" s="418"/>
      <c r="BV28" s="418"/>
      <c r="BW28" s="418"/>
      <c r="BX28" s="418"/>
      <c r="BY28" s="418"/>
      <c r="BZ28" s="418"/>
      <c r="CA28" s="418"/>
      <c r="CB28" s="418"/>
      <c r="CC28" s="418"/>
      <c r="CD28" s="418"/>
      <c r="CE28" s="418"/>
      <c r="CF28" s="418"/>
      <c r="CG28" s="418"/>
      <c r="CH28" s="418"/>
      <c r="CI28" s="418"/>
      <c r="CJ28" s="418"/>
      <c r="CK28" s="418"/>
      <c r="CL28" s="418"/>
      <c r="CM28" s="418"/>
      <c r="CN28" s="419"/>
      <c r="CO28" s="129"/>
      <c r="CP28" s="83"/>
      <c r="CQ28" s="9"/>
    </row>
    <row r="29" spans="2:95" ht="16.5">
      <c r="B29" s="427" t="s">
        <v>140</v>
      </c>
      <c r="C29" s="428"/>
      <c r="D29" s="394"/>
      <c r="E29" s="392"/>
      <c r="F29" s="392"/>
      <c r="G29" s="392"/>
      <c r="H29" s="392"/>
      <c r="I29" s="392"/>
      <c r="J29" s="392"/>
      <c r="K29" s="392"/>
      <c r="L29" s="392"/>
      <c r="M29" s="393"/>
      <c r="N29" s="405"/>
      <c r="O29" s="406"/>
      <c r="P29" s="406"/>
      <c r="Q29" s="406"/>
      <c r="R29" s="407"/>
      <c r="S29" s="405"/>
      <c r="T29" s="406"/>
      <c r="U29" s="406"/>
      <c r="V29" s="407"/>
      <c r="W29" s="429"/>
      <c r="X29" s="430"/>
      <c r="Y29" s="405"/>
      <c r="Z29" s="407"/>
      <c r="AA29" s="400"/>
      <c r="AB29" s="401"/>
      <c r="AC29" s="402"/>
      <c r="AD29" s="431">
        <f>AA29*W29</f>
        <v>0</v>
      </c>
      <c r="AE29" s="432"/>
      <c r="AF29" s="432"/>
      <c r="AG29" s="432"/>
      <c r="AH29" s="432"/>
      <c r="AI29" s="432"/>
      <c r="AJ29" s="432"/>
      <c r="AK29" s="432"/>
      <c r="AL29" s="432"/>
      <c r="AM29" s="432"/>
      <c r="AN29" s="433"/>
      <c r="AO29" s="431">
        <f>AA29*10/100</f>
        <v>0</v>
      </c>
      <c r="AP29" s="432"/>
      <c r="AQ29" s="433"/>
      <c r="AR29" s="431">
        <f>AD29*10/100</f>
        <v>0</v>
      </c>
      <c r="AS29" s="432"/>
      <c r="AT29" s="433"/>
      <c r="AU29" s="431">
        <f>AA29+AO29</f>
        <v>0</v>
      </c>
      <c r="AV29" s="432"/>
      <c r="AW29" s="433"/>
      <c r="AX29" s="431">
        <f>AD29+AR29</f>
        <v>0</v>
      </c>
      <c r="AY29" s="432"/>
      <c r="AZ29" s="433"/>
      <c r="BA29" s="420"/>
      <c r="BB29" s="421"/>
      <c r="BC29" s="422"/>
      <c r="BD29" s="423" t="str">
        <f>IF(BA29="","",BA29)</f>
        <v/>
      </c>
      <c r="BE29" s="424"/>
      <c r="BF29" s="425"/>
      <c r="BG29" s="426">
        <f>IF($J$11="税込",AU29,AA29)</f>
        <v>0</v>
      </c>
      <c r="BH29" s="426"/>
      <c r="BI29" s="426"/>
      <c r="BJ29" s="426">
        <f>IF($J$11="税込",AX29,AD29)</f>
        <v>0</v>
      </c>
      <c r="BK29" s="426"/>
      <c r="BL29" s="426"/>
      <c r="BM29" s="394"/>
      <c r="BN29" s="392"/>
      <c r="BO29" s="392"/>
      <c r="BP29" s="392"/>
      <c r="BQ29" s="392"/>
      <c r="BR29" s="392"/>
      <c r="BS29" s="392"/>
      <c r="BT29" s="392"/>
      <c r="BU29" s="392"/>
      <c r="BV29" s="392"/>
      <c r="BW29" s="392"/>
      <c r="BX29" s="392"/>
      <c r="BY29" s="392"/>
      <c r="BZ29" s="392"/>
      <c r="CA29" s="392"/>
      <c r="CB29" s="392"/>
      <c r="CC29" s="392"/>
      <c r="CD29" s="392"/>
      <c r="CE29" s="392"/>
      <c r="CF29" s="392"/>
      <c r="CG29" s="392"/>
      <c r="CH29" s="392"/>
      <c r="CI29" s="392"/>
      <c r="CJ29" s="392"/>
      <c r="CK29" s="392"/>
      <c r="CL29" s="392"/>
      <c r="CM29" s="392"/>
      <c r="CN29" s="393"/>
      <c r="CO29" s="127"/>
      <c r="CP29" s="120"/>
      <c r="CQ29" s="120"/>
    </row>
    <row r="30" spans="2:95" ht="16.5">
      <c r="B30" s="427" t="s">
        <v>146</v>
      </c>
      <c r="C30" s="428"/>
      <c r="D30" s="394"/>
      <c r="E30" s="392"/>
      <c r="F30" s="392"/>
      <c r="G30" s="392"/>
      <c r="H30" s="392"/>
      <c r="I30" s="392"/>
      <c r="J30" s="392"/>
      <c r="K30" s="392"/>
      <c r="L30" s="392"/>
      <c r="M30" s="393"/>
      <c r="N30" s="405"/>
      <c r="O30" s="406"/>
      <c r="P30" s="406"/>
      <c r="Q30" s="406"/>
      <c r="R30" s="407"/>
      <c r="S30" s="405"/>
      <c r="T30" s="406"/>
      <c r="U30" s="406"/>
      <c r="V30" s="407"/>
      <c r="W30" s="429"/>
      <c r="X30" s="430"/>
      <c r="Y30" s="405"/>
      <c r="Z30" s="407"/>
      <c r="AA30" s="400"/>
      <c r="AB30" s="401"/>
      <c r="AC30" s="402"/>
      <c r="AD30" s="431">
        <f t="shared" ref="AD30:AD33" si="1">AA30*W30</f>
        <v>0</v>
      </c>
      <c r="AE30" s="432"/>
      <c r="AF30" s="432"/>
      <c r="AG30" s="432"/>
      <c r="AH30" s="432"/>
      <c r="AI30" s="432"/>
      <c r="AJ30" s="432"/>
      <c r="AK30" s="432"/>
      <c r="AL30" s="432"/>
      <c r="AM30" s="432"/>
      <c r="AN30" s="433"/>
      <c r="AO30" s="431">
        <f>AA30*10/100</f>
        <v>0</v>
      </c>
      <c r="AP30" s="432"/>
      <c r="AQ30" s="433"/>
      <c r="AR30" s="431">
        <f>AD30*10/100</f>
        <v>0</v>
      </c>
      <c r="AS30" s="432"/>
      <c r="AT30" s="433"/>
      <c r="AU30" s="431">
        <f>AA30+AO30</f>
        <v>0</v>
      </c>
      <c r="AV30" s="432"/>
      <c r="AW30" s="433"/>
      <c r="AX30" s="431">
        <f>AD30+AR30</f>
        <v>0</v>
      </c>
      <c r="AY30" s="432"/>
      <c r="AZ30" s="433"/>
      <c r="BA30" s="420"/>
      <c r="BB30" s="421"/>
      <c r="BC30" s="422"/>
      <c r="BD30" s="423" t="str">
        <f>IF(BA30="","",BA30)</f>
        <v/>
      </c>
      <c r="BE30" s="424"/>
      <c r="BF30" s="425"/>
      <c r="BG30" s="426">
        <f t="shared" ref="BG30:BG33" si="2">IF($J$11="税込",AU30,AA30)</f>
        <v>0</v>
      </c>
      <c r="BH30" s="426"/>
      <c r="BI30" s="426"/>
      <c r="BJ30" s="426">
        <f t="shared" ref="BJ30:BJ33" si="3">IF($J$11="税込",AX30,AD30)</f>
        <v>0</v>
      </c>
      <c r="BK30" s="426"/>
      <c r="BL30" s="426"/>
      <c r="BM30" s="394"/>
      <c r="BN30" s="392"/>
      <c r="BO30" s="392"/>
      <c r="BP30" s="392"/>
      <c r="BQ30" s="392"/>
      <c r="BR30" s="392"/>
      <c r="BS30" s="392"/>
      <c r="BT30" s="392"/>
      <c r="BU30" s="392"/>
      <c r="BV30" s="392"/>
      <c r="BW30" s="392"/>
      <c r="BX30" s="392"/>
      <c r="BY30" s="392"/>
      <c r="BZ30" s="392"/>
      <c r="CA30" s="392"/>
      <c r="CB30" s="392"/>
      <c r="CC30" s="392"/>
      <c r="CD30" s="392"/>
      <c r="CE30" s="392"/>
      <c r="CF30" s="392"/>
      <c r="CG30" s="392"/>
      <c r="CH30" s="392"/>
      <c r="CI30" s="392"/>
      <c r="CJ30" s="392"/>
      <c r="CK30" s="392"/>
      <c r="CL30" s="392"/>
      <c r="CM30" s="392"/>
      <c r="CN30" s="393"/>
      <c r="CO30" s="127"/>
      <c r="CP30" s="120"/>
      <c r="CQ30" s="120"/>
    </row>
    <row r="31" spans="2:95" ht="16.5">
      <c r="B31" s="427" t="s">
        <v>152</v>
      </c>
      <c r="C31" s="428"/>
      <c r="D31" s="394"/>
      <c r="E31" s="392"/>
      <c r="F31" s="392"/>
      <c r="G31" s="392"/>
      <c r="H31" s="392"/>
      <c r="I31" s="392"/>
      <c r="J31" s="392"/>
      <c r="K31" s="392"/>
      <c r="L31" s="392"/>
      <c r="M31" s="393"/>
      <c r="N31" s="405"/>
      <c r="O31" s="406"/>
      <c r="P31" s="406"/>
      <c r="Q31" s="406"/>
      <c r="R31" s="407"/>
      <c r="S31" s="405"/>
      <c r="T31" s="406"/>
      <c r="U31" s="406"/>
      <c r="V31" s="407"/>
      <c r="W31" s="429"/>
      <c r="X31" s="430"/>
      <c r="Y31" s="405"/>
      <c r="Z31" s="407"/>
      <c r="AA31" s="400"/>
      <c r="AB31" s="401"/>
      <c r="AC31" s="402"/>
      <c r="AD31" s="431">
        <f t="shared" si="1"/>
        <v>0</v>
      </c>
      <c r="AE31" s="432"/>
      <c r="AF31" s="432"/>
      <c r="AG31" s="432"/>
      <c r="AH31" s="432"/>
      <c r="AI31" s="432"/>
      <c r="AJ31" s="432"/>
      <c r="AK31" s="432"/>
      <c r="AL31" s="432"/>
      <c r="AM31" s="432"/>
      <c r="AN31" s="433"/>
      <c r="AO31" s="431">
        <f>AA31*10/100</f>
        <v>0</v>
      </c>
      <c r="AP31" s="432"/>
      <c r="AQ31" s="433"/>
      <c r="AR31" s="431">
        <f>AD31*10/100</f>
        <v>0</v>
      </c>
      <c r="AS31" s="432"/>
      <c r="AT31" s="433"/>
      <c r="AU31" s="431">
        <f>AA31+AO31</f>
        <v>0</v>
      </c>
      <c r="AV31" s="432"/>
      <c r="AW31" s="433"/>
      <c r="AX31" s="431">
        <f>AD31+AR31</f>
        <v>0</v>
      </c>
      <c r="AY31" s="432"/>
      <c r="AZ31" s="433"/>
      <c r="BA31" s="420"/>
      <c r="BB31" s="421"/>
      <c r="BC31" s="422"/>
      <c r="BD31" s="423" t="str">
        <f>IF(BA31="","",BA31)</f>
        <v/>
      </c>
      <c r="BE31" s="424"/>
      <c r="BF31" s="425"/>
      <c r="BG31" s="426">
        <f t="shared" si="2"/>
        <v>0</v>
      </c>
      <c r="BH31" s="426"/>
      <c r="BI31" s="426"/>
      <c r="BJ31" s="426">
        <f t="shared" si="3"/>
        <v>0</v>
      </c>
      <c r="BK31" s="426"/>
      <c r="BL31" s="426"/>
      <c r="BM31" s="394"/>
      <c r="BN31" s="392"/>
      <c r="BO31" s="392"/>
      <c r="BP31" s="392"/>
      <c r="BQ31" s="392"/>
      <c r="BR31" s="392"/>
      <c r="BS31" s="392"/>
      <c r="BT31" s="392"/>
      <c r="BU31" s="392"/>
      <c r="BV31" s="392"/>
      <c r="BW31" s="392"/>
      <c r="BX31" s="392"/>
      <c r="BY31" s="392"/>
      <c r="BZ31" s="392"/>
      <c r="CA31" s="392"/>
      <c r="CB31" s="392"/>
      <c r="CC31" s="392"/>
      <c r="CD31" s="392"/>
      <c r="CE31" s="392"/>
      <c r="CF31" s="392"/>
      <c r="CG31" s="392"/>
      <c r="CH31" s="392"/>
      <c r="CI31" s="392"/>
      <c r="CJ31" s="392"/>
      <c r="CK31" s="392"/>
      <c r="CL31" s="392"/>
      <c r="CM31" s="392"/>
      <c r="CN31" s="393"/>
      <c r="CO31" s="127"/>
      <c r="CP31" s="120"/>
      <c r="CQ31" s="120"/>
    </row>
    <row r="32" spans="2:95" ht="16.5">
      <c r="B32" s="427" t="s">
        <v>156</v>
      </c>
      <c r="C32" s="428"/>
      <c r="D32" s="394"/>
      <c r="E32" s="392"/>
      <c r="F32" s="392"/>
      <c r="G32" s="392"/>
      <c r="H32" s="392"/>
      <c r="I32" s="392"/>
      <c r="J32" s="392"/>
      <c r="K32" s="392"/>
      <c r="L32" s="392"/>
      <c r="M32" s="393"/>
      <c r="N32" s="405"/>
      <c r="O32" s="406"/>
      <c r="P32" s="406"/>
      <c r="Q32" s="406"/>
      <c r="R32" s="407"/>
      <c r="S32" s="405"/>
      <c r="T32" s="406"/>
      <c r="U32" s="406"/>
      <c r="V32" s="407"/>
      <c r="W32" s="429"/>
      <c r="X32" s="430"/>
      <c r="Y32" s="405"/>
      <c r="Z32" s="407"/>
      <c r="AA32" s="400"/>
      <c r="AB32" s="401"/>
      <c r="AC32" s="402"/>
      <c r="AD32" s="431">
        <f t="shared" si="1"/>
        <v>0</v>
      </c>
      <c r="AE32" s="432"/>
      <c r="AF32" s="432"/>
      <c r="AG32" s="432"/>
      <c r="AH32" s="432"/>
      <c r="AI32" s="432"/>
      <c r="AJ32" s="432"/>
      <c r="AK32" s="432"/>
      <c r="AL32" s="432"/>
      <c r="AM32" s="432"/>
      <c r="AN32" s="433"/>
      <c r="AO32" s="431">
        <f t="shared" ref="AO32:AO33" si="4">AA32*10/100</f>
        <v>0</v>
      </c>
      <c r="AP32" s="432"/>
      <c r="AQ32" s="433"/>
      <c r="AR32" s="431">
        <f t="shared" ref="AR32:AR33" si="5">AD32*10/100</f>
        <v>0</v>
      </c>
      <c r="AS32" s="432"/>
      <c r="AT32" s="433"/>
      <c r="AU32" s="431">
        <f t="shared" ref="AU32:AU33" si="6">AA32+AO32</f>
        <v>0</v>
      </c>
      <c r="AV32" s="432"/>
      <c r="AW32" s="433"/>
      <c r="AX32" s="431">
        <f t="shared" ref="AX32:AX33" si="7">AD32+AR32</f>
        <v>0</v>
      </c>
      <c r="AY32" s="432"/>
      <c r="AZ32" s="433"/>
      <c r="BA32" s="420"/>
      <c r="BB32" s="421"/>
      <c r="BC32" s="422"/>
      <c r="BD32" s="423" t="str">
        <f t="shared" ref="BD32:BD33" si="8">IF(BA32="","",BA32)</f>
        <v/>
      </c>
      <c r="BE32" s="424"/>
      <c r="BF32" s="425"/>
      <c r="BG32" s="426">
        <f t="shared" si="2"/>
        <v>0</v>
      </c>
      <c r="BH32" s="426"/>
      <c r="BI32" s="426"/>
      <c r="BJ32" s="426">
        <f t="shared" si="3"/>
        <v>0</v>
      </c>
      <c r="BK32" s="426"/>
      <c r="BL32" s="426"/>
      <c r="BM32" s="394"/>
      <c r="BN32" s="392"/>
      <c r="BO32" s="392"/>
      <c r="BP32" s="392"/>
      <c r="BQ32" s="392"/>
      <c r="BR32" s="392"/>
      <c r="BS32" s="392"/>
      <c r="BT32" s="392"/>
      <c r="BU32" s="392"/>
      <c r="BV32" s="392"/>
      <c r="BW32" s="392"/>
      <c r="BX32" s="392"/>
      <c r="BY32" s="392"/>
      <c r="BZ32" s="392"/>
      <c r="CA32" s="392"/>
      <c r="CB32" s="392"/>
      <c r="CC32" s="392"/>
      <c r="CD32" s="392"/>
      <c r="CE32" s="392"/>
      <c r="CF32" s="392"/>
      <c r="CG32" s="392"/>
      <c r="CH32" s="392"/>
      <c r="CI32" s="392"/>
      <c r="CJ32" s="392"/>
      <c r="CK32" s="392"/>
      <c r="CL32" s="392"/>
      <c r="CM32" s="392"/>
      <c r="CN32" s="393"/>
      <c r="CO32" s="127"/>
      <c r="CP32" s="120"/>
      <c r="CQ32" s="120"/>
    </row>
    <row r="33" spans="2:97" ht="16.5">
      <c r="B33" s="427" t="s">
        <v>157</v>
      </c>
      <c r="C33" s="428"/>
      <c r="D33" s="394"/>
      <c r="E33" s="392"/>
      <c r="F33" s="392"/>
      <c r="G33" s="392"/>
      <c r="H33" s="392"/>
      <c r="I33" s="392"/>
      <c r="J33" s="392"/>
      <c r="K33" s="392"/>
      <c r="L33" s="392"/>
      <c r="M33" s="393"/>
      <c r="N33" s="405"/>
      <c r="O33" s="406"/>
      <c r="P33" s="406"/>
      <c r="Q33" s="406"/>
      <c r="R33" s="407"/>
      <c r="S33" s="405"/>
      <c r="T33" s="406"/>
      <c r="U33" s="406"/>
      <c r="V33" s="407"/>
      <c r="W33" s="429"/>
      <c r="X33" s="430"/>
      <c r="Y33" s="405"/>
      <c r="Z33" s="407"/>
      <c r="AA33" s="400"/>
      <c r="AB33" s="401"/>
      <c r="AC33" s="402"/>
      <c r="AD33" s="431">
        <f t="shared" si="1"/>
        <v>0</v>
      </c>
      <c r="AE33" s="432"/>
      <c r="AF33" s="432"/>
      <c r="AG33" s="432"/>
      <c r="AH33" s="432"/>
      <c r="AI33" s="432"/>
      <c r="AJ33" s="432"/>
      <c r="AK33" s="432"/>
      <c r="AL33" s="432"/>
      <c r="AM33" s="432"/>
      <c r="AN33" s="433"/>
      <c r="AO33" s="431">
        <f t="shared" si="4"/>
        <v>0</v>
      </c>
      <c r="AP33" s="432"/>
      <c r="AQ33" s="433"/>
      <c r="AR33" s="431">
        <f t="shared" si="5"/>
        <v>0</v>
      </c>
      <c r="AS33" s="432"/>
      <c r="AT33" s="433"/>
      <c r="AU33" s="431">
        <f t="shared" si="6"/>
        <v>0</v>
      </c>
      <c r="AV33" s="432"/>
      <c r="AW33" s="433"/>
      <c r="AX33" s="431">
        <f t="shared" si="7"/>
        <v>0</v>
      </c>
      <c r="AY33" s="432"/>
      <c r="AZ33" s="433"/>
      <c r="BA33" s="420"/>
      <c r="BB33" s="421"/>
      <c r="BC33" s="422"/>
      <c r="BD33" s="423" t="str">
        <f t="shared" si="8"/>
        <v/>
      </c>
      <c r="BE33" s="424"/>
      <c r="BF33" s="425"/>
      <c r="BG33" s="426">
        <f t="shared" si="2"/>
        <v>0</v>
      </c>
      <c r="BH33" s="426"/>
      <c r="BI33" s="426"/>
      <c r="BJ33" s="426">
        <f t="shared" si="3"/>
        <v>0</v>
      </c>
      <c r="BK33" s="426"/>
      <c r="BL33" s="426"/>
      <c r="BM33" s="394"/>
      <c r="BN33" s="392"/>
      <c r="BO33" s="392"/>
      <c r="BP33" s="392"/>
      <c r="BQ33" s="392"/>
      <c r="BR33" s="392"/>
      <c r="BS33" s="392"/>
      <c r="BT33" s="392"/>
      <c r="BU33" s="392"/>
      <c r="BV33" s="392"/>
      <c r="BW33" s="392"/>
      <c r="BX33" s="392"/>
      <c r="BY33" s="392"/>
      <c r="BZ33" s="392"/>
      <c r="CA33" s="392"/>
      <c r="CB33" s="392"/>
      <c r="CC33" s="392"/>
      <c r="CD33" s="392"/>
      <c r="CE33" s="392"/>
      <c r="CF33" s="392"/>
      <c r="CG33" s="392"/>
      <c r="CH33" s="392"/>
      <c r="CI33" s="392"/>
      <c r="CJ33" s="392"/>
      <c r="CK33" s="392"/>
      <c r="CL33" s="392"/>
      <c r="CM33" s="392"/>
      <c r="CN33" s="393"/>
      <c r="CO33" s="127"/>
      <c r="CP33" s="120"/>
      <c r="CQ33" s="120"/>
    </row>
    <row r="34" spans="2:97" s="86" customFormat="1" ht="16.5">
      <c r="B34" s="83"/>
    </row>
    <row r="35" spans="2:97" ht="16.5">
      <c r="B35" s="434" t="s">
        <v>158</v>
      </c>
      <c r="C35" s="434"/>
      <c r="D35" s="434"/>
      <c r="E35" s="434"/>
      <c r="F35" s="434"/>
      <c r="G35" s="434"/>
      <c r="H35" s="434"/>
      <c r="I35" s="434"/>
      <c r="J35" s="434"/>
      <c r="K35" s="434"/>
      <c r="L35" s="434"/>
      <c r="M35" s="434"/>
      <c r="N35" s="434"/>
      <c r="O35" s="434"/>
      <c r="P35" s="434"/>
      <c r="Q35" s="434"/>
      <c r="R35" s="434"/>
      <c r="S35" s="434"/>
      <c r="T35" s="434"/>
      <c r="U35" s="434"/>
      <c r="V35" s="434"/>
      <c r="W35" s="434"/>
      <c r="X35" s="434"/>
      <c r="Y35" s="434"/>
      <c r="Z35" s="434"/>
      <c r="AA35" s="434"/>
      <c r="AB35" s="434"/>
      <c r="AC35" s="434"/>
      <c r="AD35" s="434"/>
      <c r="AE35" s="434"/>
      <c r="AF35" s="434"/>
      <c r="AG35" s="434"/>
      <c r="AH35" s="434"/>
      <c r="AI35" s="434"/>
      <c r="AJ35" s="434"/>
      <c r="AK35" s="434"/>
      <c r="AL35" s="434"/>
      <c r="AM35" s="434"/>
      <c r="AN35" s="434"/>
      <c r="AO35" s="434"/>
      <c r="AP35" s="434"/>
      <c r="AQ35" s="434"/>
      <c r="AR35" s="434"/>
      <c r="AS35" s="434"/>
      <c r="AT35" s="434"/>
      <c r="AU35" s="434"/>
      <c r="AV35" s="434"/>
      <c r="AW35" s="434"/>
      <c r="AX35" s="434"/>
      <c r="AY35" s="434"/>
      <c r="AZ35" s="434"/>
      <c r="BA35" s="434"/>
      <c r="BB35" s="434"/>
      <c r="BC35" s="434"/>
      <c r="BD35" s="434"/>
      <c r="BE35" s="434"/>
      <c r="BF35" s="434"/>
      <c r="BG35" s="434"/>
      <c r="BH35" s="434"/>
      <c r="BI35" s="434"/>
      <c r="BJ35" s="434"/>
      <c r="BK35" s="434"/>
      <c r="BL35" s="434"/>
      <c r="BM35" s="434"/>
      <c r="BN35" s="434"/>
      <c r="BO35" s="434"/>
    </row>
    <row r="36" spans="2:97" ht="18.75" customHeight="1">
      <c r="B36" s="414" t="s">
        <v>159</v>
      </c>
      <c r="C36" s="414"/>
      <c r="D36" s="414"/>
      <c r="E36" s="414"/>
      <c r="F36" s="414"/>
      <c r="G36" s="414"/>
      <c r="H36" s="414"/>
      <c r="I36" s="414"/>
      <c r="J36" s="414"/>
      <c r="K36" s="414"/>
      <c r="L36" s="414"/>
      <c r="M36" s="414"/>
      <c r="N36" s="117"/>
      <c r="O36" s="117"/>
      <c r="P36" s="117"/>
      <c r="Q36" s="117"/>
      <c r="R36" s="117"/>
      <c r="S36" s="117"/>
      <c r="T36" s="117"/>
      <c r="U36" s="117"/>
      <c r="V36" s="117"/>
      <c r="W36" s="117"/>
      <c r="X36" s="117"/>
      <c r="Y36" s="117"/>
      <c r="Z36" s="117"/>
      <c r="AA36" s="388" t="s">
        <v>128</v>
      </c>
      <c r="AB36" s="389"/>
      <c r="AC36" s="389"/>
      <c r="AD36" s="389"/>
      <c r="AE36" s="389"/>
      <c r="AF36" s="389"/>
      <c r="AG36" s="389"/>
      <c r="AH36" s="389"/>
      <c r="AI36" s="389"/>
      <c r="AJ36" s="389"/>
      <c r="AK36" s="389"/>
      <c r="AL36" s="389"/>
      <c r="AM36" s="389"/>
      <c r="AN36" s="390"/>
      <c r="AO36" s="388" t="s">
        <v>129</v>
      </c>
      <c r="AP36" s="389"/>
      <c r="AQ36" s="389"/>
      <c r="AR36" s="389"/>
      <c r="AS36" s="389"/>
      <c r="AT36" s="390"/>
      <c r="AU36" s="388" t="s">
        <v>130</v>
      </c>
      <c r="AV36" s="389"/>
      <c r="AW36" s="389"/>
      <c r="AX36" s="389"/>
      <c r="AY36" s="389"/>
      <c r="AZ36" s="390"/>
      <c r="BG36" s="388" t="s">
        <v>160</v>
      </c>
      <c r="BH36" s="389"/>
      <c r="BI36" s="389"/>
      <c r="BJ36" s="389"/>
      <c r="BK36" s="389"/>
      <c r="BL36" s="390"/>
      <c r="CS36" s="85"/>
    </row>
    <row r="37" spans="2:97" ht="16.5">
      <c r="B37" s="388" t="s">
        <v>132</v>
      </c>
      <c r="C37" s="390"/>
      <c r="D37" s="388" t="s">
        <v>161</v>
      </c>
      <c r="E37" s="389"/>
      <c r="F37" s="389"/>
      <c r="G37" s="389"/>
      <c r="H37" s="389"/>
      <c r="I37" s="389"/>
      <c r="J37" s="389"/>
      <c r="K37" s="389"/>
      <c r="L37" s="389"/>
      <c r="M37" s="390"/>
      <c r="N37" s="388" t="s">
        <v>162</v>
      </c>
      <c r="O37" s="389"/>
      <c r="P37" s="389"/>
      <c r="Q37" s="389"/>
      <c r="R37" s="390"/>
      <c r="S37" s="388" t="s">
        <v>163</v>
      </c>
      <c r="T37" s="389"/>
      <c r="U37" s="389"/>
      <c r="V37" s="390"/>
      <c r="W37" s="388" t="s">
        <v>135</v>
      </c>
      <c r="X37" s="390"/>
      <c r="Y37" s="388" t="s">
        <v>136</v>
      </c>
      <c r="Z37" s="390"/>
      <c r="AA37" s="388" t="s">
        <v>137</v>
      </c>
      <c r="AB37" s="389"/>
      <c r="AC37" s="390"/>
      <c r="AD37" s="388" t="s">
        <v>8</v>
      </c>
      <c r="AE37" s="389"/>
      <c r="AF37" s="389"/>
      <c r="AG37" s="389"/>
      <c r="AH37" s="389"/>
      <c r="AI37" s="389"/>
      <c r="AJ37" s="389"/>
      <c r="AK37" s="389"/>
      <c r="AL37" s="389"/>
      <c r="AM37" s="389"/>
      <c r="AN37" s="390"/>
      <c r="AO37" s="388" t="s">
        <v>137</v>
      </c>
      <c r="AP37" s="389"/>
      <c r="AQ37" s="390"/>
      <c r="AR37" s="388" t="s">
        <v>8</v>
      </c>
      <c r="AS37" s="389"/>
      <c r="AT37" s="390"/>
      <c r="AU37" s="388" t="s">
        <v>137</v>
      </c>
      <c r="AV37" s="389"/>
      <c r="AW37" s="390"/>
      <c r="AX37" s="388" t="s">
        <v>8</v>
      </c>
      <c r="AY37" s="389"/>
      <c r="AZ37" s="390"/>
      <c r="BA37" s="388" t="s">
        <v>164</v>
      </c>
      <c r="BB37" s="389"/>
      <c r="BC37" s="390"/>
      <c r="BD37" s="388" t="s">
        <v>5</v>
      </c>
      <c r="BE37" s="389"/>
      <c r="BF37" s="390"/>
      <c r="BG37" s="388" t="s">
        <v>137</v>
      </c>
      <c r="BH37" s="389"/>
      <c r="BI37" s="390"/>
      <c r="BJ37" s="388" t="s">
        <v>8</v>
      </c>
      <c r="BK37" s="389"/>
      <c r="BL37" s="390"/>
      <c r="BM37" s="388" t="s">
        <v>165</v>
      </c>
      <c r="BN37" s="389"/>
      <c r="BO37" s="389"/>
      <c r="BP37" s="389"/>
      <c r="BQ37" s="389"/>
      <c r="BR37" s="389"/>
      <c r="BS37" s="389"/>
      <c r="BT37" s="390"/>
      <c r="BU37" s="388" t="s">
        <v>166</v>
      </c>
      <c r="BV37" s="389"/>
      <c r="BW37" s="389"/>
      <c r="BX37" s="389"/>
      <c r="BY37" s="389"/>
      <c r="BZ37" s="389"/>
      <c r="CA37" s="389"/>
      <c r="CB37" s="389"/>
      <c r="CC37" s="389"/>
      <c r="CD37" s="390"/>
      <c r="CE37" s="388" t="s">
        <v>167</v>
      </c>
      <c r="CF37" s="389"/>
      <c r="CG37" s="389"/>
      <c r="CH37" s="389"/>
      <c r="CI37" s="389"/>
      <c r="CJ37" s="389"/>
      <c r="CK37" s="389"/>
      <c r="CL37" s="389"/>
      <c r="CM37" s="389"/>
      <c r="CN37" s="390"/>
      <c r="CO37" s="126"/>
      <c r="CP37" s="9"/>
      <c r="CQ37" s="9"/>
    </row>
    <row r="38" spans="2:97" ht="16.5">
      <c r="B38" s="427" t="s">
        <v>140</v>
      </c>
      <c r="C38" s="428"/>
      <c r="D38" s="394"/>
      <c r="E38" s="392"/>
      <c r="F38" s="392"/>
      <c r="G38" s="392"/>
      <c r="H38" s="392"/>
      <c r="I38" s="392"/>
      <c r="J38" s="392"/>
      <c r="K38" s="392"/>
      <c r="L38" s="392"/>
      <c r="M38" s="393"/>
      <c r="N38" s="405"/>
      <c r="O38" s="406"/>
      <c r="P38" s="406"/>
      <c r="Q38" s="406"/>
      <c r="R38" s="407"/>
      <c r="S38" s="405"/>
      <c r="T38" s="406"/>
      <c r="U38" s="406"/>
      <c r="V38" s="407"/>
      <c r="W38" s="429"/>
      <c r="X38" s="430"/>
      <c r="Y38" s="405"/>
      <c r="Z38" s="407"/>
      <c r="AA38" s="400"/>
      <c r="AB38" s="401"/>
      <c r="AC38" s="402"/>
      <c r="AD38" s="431">
        <f>AA38*W38</f>
        <v>0</v>
      </c>
      <c r="AE38" s="432"/>
      <c r="AF38" s="432"/>
      <c r="AG38" s="432"/>
      <c r="AH38" s="432"/>
      <c r="AI38" s="432"/>
      <c r="AJ38" s="432"/>
      <c r="AK38" s="432"/>
      <c r="AL38" s="432"/>
      <c r="AM38" s="432"/>
      <c r="AN38" s="433"/>
      <c r="AO38" s="431">
        <f>AA38*10/100</f>
        <v>0</v>
      </c>
      <c r="AP38" s="432"/>
      <c r="AQ38" s="433"/>
      <c r="AR38" s="431">
        <f>AD38*10/100</f>
        <v>0</v>
      </c>
      <c r="AS38" s="432"/>
      <c r="AT38" s="433"/>
      <c r="AU38" s="431">
        <f>AA38+AO38</f>
        <v>0</v>
      </c>
      <c r="AV38" s="432"/>
      <c r="AW38" s="433"/>
      <c r="AX38" s="431">
        <f>AD38+AR38</f>
        <v>0</v>
      </c>
      <c r="AY38" s="432"/>
      <c r="AZ38" s="433"/>
      <c r="BA38" s="420"/>
      <c r="BB38" s="421"/>
      <c r="BC38" s="422"/>
      <c r="BD38" s="423" t="str">
        <f>IF(BA38="","",BA38)</f>
        <v/>
      </c>
      <c r="BE38" s="424"/>
      <c r="BF38" s="425"/>
      <c r="BG38" s="435">
        <f>IF($J$11="税込",AU38,AA38)</f>
        <v>0</v>
      </c>
      <c r="BH38" s="436"/>
      <c r="BI38" s="437"/>
      <c r="BJ38" s="435">
        <f>IF($J$11="税込",AX38,AD38)</f>
        <v>0</v>
      </c>
      <c r="BK38" s="436"/>
      <c r="BL38" s="437"/>
      <c r="BM38" s="405"/>
      <c r="BN38" s="406"/>
      <c r="BO38" s="406"/>
      <c r="BP38" s="406"/>
      <c r="BQ38" s="406"/>
      <c r="BR38" s="406"/>
      <c r="BS38" s="406"/>
      <c r="BT38" s="407"/>
      <c r="BU38" s="405"/>
      <c r="BV38" s="406"/>
      <c r="BW38" s="406"/>
      <c r="BX38" s="406"/>
      <c r="BY38" s="406"/>
      <c r="BZ38" s="406"/>
      <c r="CA38" s="406"/>
      <c r="CB38" s="406"/>
      <c r="CC38" s="406"/>
      <c r="CD38" s="407"/>
      <c r="CE38" s="405"/>
      <c r="CF38" s="406"/>
      <c r="CG38" s="406"/>
      <c r="CH38" s="406"/>
      <c r="CI38" s="406"/>
      <c r="CJ38" s="406"/>
      <c r="CK38" s="406"/>
      <c r="CL38" s="406"/>
      <c r="CM38" s="406"/>
      <c r="CN38" s="407"/>
      <c r="CO38" s="127"/>
      <c r="CP38" s="120"/>
      <c r="CQ38" s="120"/>
    </row>
    <row r="39" spans="2:97" ht="16.5">
      <c r="B39" s="427" t="s">
        <v>146</v>
      </c>
      <c r="C39" s="428"/>
      <c r="D39" s="394"/>
      <c r="E39" s="392"/>
      <c r="F39" s="392"/>
      <c r="G39" s="392"/>
      <c r="H39" s="392"/>
      <c r="I39" s="392"/>
      <c r="J39" s="392"/>
      <c r="K39" s="392"/>
      <c r="L39" s="392"/>
      <c r="M39" s="393"/>
      <c r="N39" s="405"/>
      <c r="O39" s="406"/>
      <c r="P39" s="406"/>
      <c r="Q39" s="406"/>
      <c r="R39" s="407"/>
      <c r="S39" s="405"/>
      <c r="T39" s="406"/>
      <c r="U39" s="406"/>
      <c r="V39" s="407"/>
      <c r="W39" s="429"/>
      <c r="X39" s="430"/>
      <c r="Y39" s="405"/>
      <c r="Z39" s="407"/>
      <c r="AA39" s="400"/>
      <c r="AB39" s="401"/>
      <c r="AC39" s="402"/>
      <c r="AD39" s="431">
        <f>AA39*W39</f>
        <v>0</v>
      </c>
      <c r="AE39" s="432"/>
      <c r="AF39" s="432"/>
      <c r="AG39" s="432"/>
      <c r="AH39" s="432"/>
      <c r="AI39" s="432"/>
      <c r="AJ39" s="432"/>
      <c r="AK39" s="432"/>
      <c r="AL39" s="432"/>
      <c r="AM39" s="432"/>
      <c r="AN39" s="433"/>
      <c r="AO39" s="431">
        <f>AA39*10/100</f>
        <v>0</v>
      </c>
      <c r="AP39" s="432"/>
      <c r="AQ39" s="433"/>
      <c r="AR39" s="431">
        <f>AD39*10/100</f>
        <v>0</v>
      </c>
      <c r="AS39" s="432"/>
      <c r="AT39" s="433"/>
      <c r="AU39" s="431">
        <f>AA39+AO39</f>
        <v>0</v>
      </c>
      <c r="AV39" s="432"/>
      <c r="AW39" s="433"/>
      <c r="AX39" s="431">
        <f>AD39+AR39</f>
        <v>0</v>
      </c>
      <c r="AY39" s="432"/>
      <c r="AZ39" s="433"/>
      <c r="BA39" s="420"/>
      <c r="BB39" s="421"/>
      <c r="BC39" s="422"/>
      <c r="BD39" s="423" t="str">
        <f>IF(BA39="","",BA39)</f>
        <v/>
      </c>
      <c r="BE39" s="424"/>
      <c r="BF39" s="425"/>
      <c r="BG39" s="435">
        <f t="shared" ref="BG39:BG42" si="9">IF($J$11="税込",AU39,AA39)</f>
        <v>0</v>
      </c>
      <c r="BH39" s="436"/>
      <c r="BI39" s="437"/>
      <c r="BJ39" s="435">
        <f t="shared" ref="BJ39:BJ42" si="10">IF($J$11="税込",AX39,AD39)</f>
        <v>0</v>
      </c>
      <c r="BK39" s="436"/>
      <c r="BL39" s="437"/>
      <c r="BM39" s="405"/>
      <c r="BN39" s="406"/>
      <c r="BO39" s="406"/>
      <c r="BP39" s="406"/>
      <c r="BQ39" s="406"/>
      <c r="BR39" s="406"/>
      <c r="BS39" s="406"/>
      <c r="BT39" s="407"/>
      <c r="BU39" s="405"/>
      <c r="BV39" s="406"/>
      <c r="BW39" s="406"/>
      <c r="BX39" s="406"/>
      <c r="BY39" s="406"/>
      <c r="BZ39" s="406"/>
      <c r="CA39" s="406"/>
      <c r="CB39" s="406"/>
      <c r="CC39" s="406"/>
      <c r="CD39" s="407"/>
      <c r="CE39" s="405"/>
      <c r="CF39" s="406"/>
      <c r="CG39" s="406"/>
      <c r="CH39" s="406"/>
      <c r="CI39" s="406"/>
      <c r="CJ39" s="406"/>
      <c r="CK39" s="406"/>
      <c r="CL39" s="406"/>
      <c r="CM39" s="406"/>
      <c r="CN39" s="407"/>
      <c r="CO39" s="127"/>
      <c r="CP39" s="120"/>
      <c r="CQ39" s="120"/>
    </row>
    <row r="40" spans="2:97" ht="16.5">
      <c r="B40" s="427" t="s">
        <v>152</v>
      </c>
      <c r="C40" s="428"/>
      <c r="D40" s="394"/>
      <c r="E40" s="392"/>
      <c r="F40" s="392"/>
      <c r="G40" s="392"/>
      <c r="H40" s="392"/>
      <c r="I40" s="392"/>
      <c r="J40" s="392"/>
      <c r="K40" s="392"/>
      <c r="L40" s="392"/>
      <c r="M40" s="393"/>
      <c r="N40" s="405"/>
      <c r="O40" s="406"/>
      <c r="P40" s="406"/>
      <c r="Q40" s="406"/>
      <c r="R40" s="407"/>
      <c r="S40" s="405"/>
      <c r="T40" s="406"/>
      <c r="U40" s="406"/>
      <c r="V40" s="407"/>
      <c r="W40" s="429"/>
      <c r="X40" s="430"/>
      <c r="Y40" s="405"/>
      <c r="Z40" s="407"/>
      <c r="AA40" s="400"/>
      <c r="AB40" s="401"/>
      <c r="AC40" s="402"/>
      <c r="AD40" s="431">
        <f>AA40*W40</f>
        <v>0</v>
      </c>
      <c r="AE40" s="432"/>
      <c r="AF40" s="432"/>
      <c r="AG40" s="432"/>
      <c r="AH40" s="432"/>
      <c r="AI40" s="432"/>
      <c r="AJ40" s="432"/>
      <c r="AK40" s="432"/>
      <c r="AL40" s="432"/>
      <c r="AM40" s="432"/>
      <c r="AN40" s="433"/>
      <c r="AO40" s="431">
        <f>AA40*10/100</f>
        <v>0</v>
      </c>
      <c r="AP40" s="432"/>
      <c r="AQ40" s="433"/>
      <c r="AR40" s="431">
        <f>AD40*10/100</f>
        <v>0</v>
      </c>
      <c r="AS40" s="432"/>
      <c r="AT40" s="433"/>
      <c r="AU40" s="431">
        <f>AA40+AO40</f>
        <v>0</v>
      </c>
      <c r="AV40" s="432"/>
      <c r="AW40" s="433"/>
      <c r="AX40" s="431">
        <f>AD40+AR40</f>
        <v>0</v>
      </c>
      <c r="AY40" s="432"/>
      <c r="AZ40" s="433"/>
      <c r="BA40" s="420"/>
      <c r="BB40" s="421"/>
      <c r="BC40" s="422"/>
      <c r="BD40" s="423" t="str">
        <f>IF(BA40="","",BA40)</f>
        <v/>
      </c>
      <c r="BE40" s="424"/>
      <c r="BF40" s="425"/>
      <c r="BG40" s="435">
        <f t="shared" si="9"/>
        <v>0</v>
      </c>
      <c r="BH40" s="436"/>
      <c r="BI40" s="437"/>
      <c r="BJ40" s="435">
        <f t="shared" si="10"/>
        <v>0</v>
      </c>
      <c r="BK40" s="436"/>
      <c r="BL40" s="437"/>
      <c r="BM40" s="405"/>
      <c r="BN40" s="406"/>
      <c r="BO40" s="406"/>
      <c r="BP40" s="406"/>
      <c r="BQ40" s="406"/>
      <c r="BR40" s="406"/>
      <c r="BS40" s="406"/>
      <c r="BT40" s="407"/>
      <c r="BU40" s="405"/>
      <c r="BV40" s="406"/>
      <c r="BW40" s="406"/>
      <c r="BX40" s="406"/>
      <c r="BY40" s="406"/>
      <c r="BZ40" s="406"/>
      <c r="CA40" s="406"/>
      <c r="CB40" s="406"/>
      <c r="CC40" s="406"/>
      <c r="CD40" s="407"/>
      <c r="CE40" s="405"/>
      <c r="CF40" s="406"/>
      <c r="CG40" s="406"/>
      <c r="CH40" s="406"/>
      <c r="CI40" s="406"/>
      <c r="CJ40" s="406"/>
      <c r="CK40" s="406"/>
      <c r="CL40" s="406"/>
      <c r="CM40" s="406"/>
      <c r="CN40" s="407"/>
      <c r="CO40" s="127"/>
      <c r="CP40" s="120"/>
      <c r="CQ40" s="120"/>
    </row>
    <row r="41" spans="2:97" ht="16.5">
      <c r="B41" s="427" t="s">
        <v>156</v>
      </c>
      <c r="C41" s="428"/>
      <c r="D41" s="394"/>
      <c r="E41" s="392"/>
      <c r="F41" s="392"/>
      <c r="G41" s="392"/>
      <c r="H41" s="392"/>
      <c r="I41" s="392"/>
      <c r="J41" s="392"/>
      <c r="K41" s="392"/>
      <c r="L41" s="392"/>
      <c r="M41" s="393"/>
      <c r="N41" s="405"/>
      <c r="O41" s="406"/>
      <c r="P41" s="406"/>
      <c r="Q41" s="406"/>
      <c r="R41" s="407"/>
      <c r="S41" s="405"/>
      <c r="T41" s="406"/>
      <c r="U41" s="406"/>
      <c r="V41" s="407"/>
      <c r="W41" s="429"/>
      <c r="X41" s="430"/>
      <c r="Y41" s="405"/>
      <c r="Z41" s="407"/>
      <c r="AA41" s="400"/>
      <c r="AB41" s="401"/>
      <c r="AC41" s="402"/>
      <c r="AD41" s="431">
        <f>AA41*W41</f>
        <v>0</v>
      </c>
      <c r="AE41" s="432"/>
      <c r="AF41" s="432"/>
      <c r="AG41" s="432"/>
      <c r="AH41" s="432"/>
      <c r="AI41" s="432"/>
      <c r="AJ41" s="432"/>
      <c r="AK41" s="432"/>
      <c r="AL41" s="432"/>
      <c r="AM41" s="432"/>
      <c r="AN41" s="433"/>
      <c r="AO41" s="431">
        <f>AA41*10/100</f>
        <v>0</v>
      </c>
      <c r="AP41" s="432"/>
      <c r="AQ41" s="433"/>
      <c r="AR41" s="431">
        <f>AD41*10/100</f>
        <v>0</v>
      </c>
      <c r="AS41" s="432"/>
      <c r="AT41" s="433"/>
      <c r="AU41" s="431">
        <f>AA41+AO41</f>
        <v>0</v>
      </c>
      <c r="AV41" s="432"/>
      <c r="AW41" s="433"/>
      <c r="AX41" s="431">
        <f>AD41+AR41</f>
        <v>0</v>
      </c>
      <c r="AY41" s="432"/>
      <c r="AZ41" s="433"/>
      <c r="BA41" s="420"/>
      <c r="BB41" s="421"/>
      <c r="BC41" s="422"/>
      <c r="BD41" s="423" t="str">
        <f>IF(BA41="","",BA41)</f>
        <v/>
      </c>
      <c r="BE41" s="424"/>
      <c r="BF41" s="425"/>
      <c r="BG41" s="435">
        <f t="shared" si="9"/>
        <v>0</v>
      </c>
      <c r="BH41" s="436"/>
      <c r="BI41" s="437"/>
      <c r="BJ41" s="435">
        <f t="shared" si="10"/>
        <v>0</v>
      </c>
      <c r="BK41" s="436"/>
      <c r="BL41" s="437"/>
      <c r="BM41" s="405"/>
      <c r="BN41" s="406"/>
      <c r="BO41" s="406"/>
      <c r="BP41" s="406"/>
      <c r="BQ41" s="406"/>
      <c r="BR41" s="406"/>
      <c r="BS41" s="406"/>
      <c r="BT41" s="407"/>
      <c r="BU41" s="405"/>
      <c r="BV41" s="406"/>
      <c r="BW41" s="406"/>
      <c r="BX41" s="406"/>
      <c r="BY41" s="406"/>
      <c r="BZ41" s="406"/>
      <c r="CA41" s="406"/>
      <c r="CB41" s="406"/>
      <c r="CC41" s="406"/>
      <c r="CD41" s="407"/>
      <c r="CE41" s="405"/>
      <c r="CF41" s="406"/>
      <c r="CG41" s="406"/>
      <c r="CH41" s="406"/>
      <c r="CI41" s="406"/>
      <c r="CJ41" s="406"/>
      <c r="CK41" s="406"/>
      <c r="CL41" s="406"/>
      <c r="CM41" s="406"/>
      <c r="CN41" s="407"/>
      <c r="CO41" s="127"/>
      <c r="CP41" s="120"/>
      <c r="CQ41" s="120"/>
    </row>
    <row r="42" spans="2:97" ht="16.5">
      <c r="B42" s="427" t="s">
        <v>157</v>
      </c>
      <c r="C42" s="428"/>
      <c r="D42" s="394"/>
      <c r="E42" s="392"/>
      <c r="F42" s="392"/>
      <c r="G42" s="392"/>
      <c r="H42" s="392"/>
      <c r="I42" s="392"/>
      <c r="J42" s="392"/>
      <c r="K42" s="392"/>
      <c r="L42" s="392"/>
      <c r="M42" s="393"/>
      <c r="N42" s="405"/>
      <c r="O42" s="406"/>
      <c r="P42" s="406"/>
      <c r="Q42" s="406"/>
      <c r="R42" s="407"/>
      <c r="S42" s="405"/>
      <c r="T42" s="406"/>
      <c r="U42" s="406"/>
      <c r="V42" s="407"/>
      <c r="W42" s="429"/>
      <c r="X42" s="430"/>
      <c r="Y42" s="405"/>
      <c r="Z42" s="407"/>
      <c r="AA42" s="400"/>
      <c r="AB42" s="401"/>
      <c r="AC42" s="402"/>
      <c r="AD42" s="431">
        <f>AA42*W42</f>
        <v>0</v>
      </c>
      <c r="AE42" s="432"/>
      <c r="AF42" s="432"/>
      <c r="AG42" s="432"/>
      <c r="AH42" s="432"/>
      <c r="AI42" s="432"/>
      <c r="AJ42" s="432"/>
      <c r="AK42" s="432"/>
      <c r="AL42" s="432"/>
      <c r="AM42" s="432"/>
      <c r="AN42" s="433"/>
      <c r="AO42" s="431">
        <f>AA42*10/100</f>
        <v>0</v>
      </c>
      <c r="AP42" s="432"/>
      <c r="AQ42" s="433"/>
      <c r="AR42" s="431">
        <f>AD42*10/100</f>
        <v>0</v>
      </c>
      <c r="AS42" s="432"/>
      <c r="AT42" s="433"/>
      <c r="AU42" s="431">
        <f>AA42+AO42</f>
        <v>0</v>
      </c>
      <c r="AV42" s="432"/>
      <c r="AW42" s="433"/>
      <c r="AX42" s="431">
        <f>AD42+AR42</f>
        <v>0</v>
      </c>
      <c r="AY42" s="432"/>
      <c r="AZ42" s="433"/>
      <c r="BA42" s="420"/>
      <c r="BB42" s="421"/>
      <c r="BC42" s="422"/>
      <c r="BD42" s="423" t="str">
        <f>IF(BA42="","",BA42)</f>
        <v/>
      </c>
      <c r="BE42" s="424"/>
      <c r="BF42" s="425"/>
      <c r="BG42" s="435">
        <f t="shared" si="9"/>
        <v>0</v>
      </c>
      <c r="BH42" s="436"/>
      <c r="BI42" s="437"/>
      <c r="BJ42" s="435">
        <f t="shared" si="10"/>
        <v>0</v>
      </c>
      <c r="BK42" s="436"/>
      <c r="BL42" s="437"/>
      <c r="BM42" s="405"/>
      <c r="BN42" s="406"/>
      <c r="BO42" s="406"/>
      <c r="BP42" s="406"/>
      <c r="BQ42" s="406"/>
      <c r="BR42" s="406"/>
      <c r="BS42" s="406"/>
      <c r="BT42" s="407"/>
      <c r="BU42" s="405"/>
      <c r="BV42" s="406"/>
      <c r="BW42" s="406"/>
      <c r="BX42" s="406"/>
      <c r="BY42" s="406"/>
      <c r="BZ42" s="406"/>
      <c r="CA42" s="406"/>
      <c r="CB42" s="406"/>
      <c r="CC42" s="406"/>
      <c r="CD42" s="407"/>
      <c r="CE42" s="405"/>
      <c r="CF42" s="406"/>
      <c r="CG42" s="406"/>
      <c r="CH42" s="406"/>
      <c r="CI42" s="406"/>
      <c r="CJ42" s="406"/>
      <c r="CK42" s="406"/>
      <c r="CL42" s="406"/>
      <c r="CM42" s="406"/>
      <c r="CN42" s="407"/>
      <c r="CO42" s="127"/>
      <c r="CP42" s="120"/>
      <c r="CQ42" s="120"/>
    </row>
    <row r="43" spans="2:97" ht="16.5">
      <c r="C43" s="9"/>
      <c r="D43" s="9"/>
      <c r="E43" s="9"/>
      <c r="F43" s="9"/>
      <c r="G43" s="9"/>
      <c r="H43" s="9"/>
      <c r="I43" s="9"/>
      <c r="J43" s="9"/>
      <c r="K43" s="9"/>
      <c r="L43" s="9"/>
      <c r="M43" s="9"/>
      <c r="N43" s="9"/>
      <c r="O43" s="9"/>
      <c r="P43" s="9"/>
      <c r="Q43" s="9"/>
      <c r="R43" s="9"/>
      <c r="S43" s="9"/>
      <c r="T43" s="9"/>
      <c r="U43" s="9"/>
      <c r="V43" s="9"/>
      <c r="W43" s="9"/>
      <c r="X43" s="9"/>
      <c r="Y43" s="9"/>
      <c r="Z43" s="9"/>
      <c r="AA43" s="9"/>
      <c r="AB43" s="9"/>
      <c r="AC43" s="9"/>
      <c r="AD43" s="9"/>
      <c r="AE43" s="9"/>
      <c r="AF43" s="9"/>
      <c r="AG43" s="9"/>
      <c r="AH43" s="9"/>
      <c r="AI43" s="9"/>
      <c r="AJ43" s="9"/>
      <c r="AK43" s="9"/>
      <c r="AL43" s="9"/>
      <c r="AM43" s="9"/>
      <c r="AN43" s="9"/>
      <c r="AO43" s="9"/>
      <c r="AP43" s="9"/>
      <c r="AQ43" s="9"/>
      <c r="AR43" s="9"/>
      <c r="AS43" s="9"/>
      <c r="AT43" s="9"/>
      <c r="AU43" s="9"/>
      <c r="AV43" s="9"/>
      <c r="AW43" s="9"/>
      <c r="AX43" s="9"/>
      <c r="AY43" s="9"/>
      <c r="AZ43" s="9"/>
      <c r="BA43" s="9"/>
      <c r="BB43" s="9"/>
      <c r="BC43" s="9"/>
      <c r="BD43" s="9"/>
      <c r="BE43" s="9"/>
      <c r="BF43" s="9"/>
      <c r="BG43" s="9"/>
      <c r="BH43" s="9"/>
      <c r="BI43" s="9"/>
      <c r="BJ43" s="9"/>
    </row>
    <row r="44" spans="2:97" ht="16.5">
      <c r="B44" s="414" t="s">
        <v>177</v>
      </c>
      <c r="C44" s="414"/>
      <c r="D44" s="414"/>
      <c r="E44" s="414"/>
      <c r="F44" s="414"/>
      <c r="G44" s="414"/>
      <c r="H44" s="414"/>
      <c r="I44" s="414"/>
      <c r="J44" s="414"/>
      <c r="K44" s="414"/>
      <c r="L44" s="414"/>
      <c r="M44" s="414"/>
      <c r="N44" s="117"/>
      <c r="O44" s="117"/>
      <c r="P44" s="117"/>
      <c r="Q44" s="117"/>
      <c r="R44" s="117"/>
      <c r="S44" s="117"/>
      <c r="T44" s="117"/>
      <c r="U44" s="117"/>
      <c r="V44" s="117"/>
      <c r="W44" s="117"/>
      <c r="X44" s="117"/>
      <c r="Y44" s="117"/>
      <c r="Z44" s="118"/>
      <c r="AA44" s="388" t="s">
        <v>128</v>
      </c>
      <c r="AB44" s="389"/>
      <c r="AC44" s="389"/>
      <c r="AD44" s="389"/>
      <c r="AE44" s="389"/>
      <c r="AF44" s="389"/>
      <c r="AG44" s="389"/>
      <c r="AH44" s="389"/>
      <c r="AI44" s="389"/>
      <c r="AJ44" s="389"/>
      <c r="AK44" s="389"/>
      <c r="AL44" s="389"/>
      <c r="AM44" s="389"/>
      <c r="AN44" s="390"/>
      <c r="AO44" s="388" t="s">
        <v>129</v>
      </c>
      <c r="AP44" s="389"/>
      <c r="AQ44" s="389"/>
      <c r="AR44" s="389"/>
      <c r="AS44" s="389"/>
      <c r="AT44" s="390"/>
      <c r="AU44" s="388" t="s">
        <v>130</v>
      </c>
      <c r="AV44" s="389"/>
      <c r="AW44" s="389"/>
      <c r="AX44" s="389"/>
      <c r="AY44" s="389"/>
      <c r="AZ44" s="390"/>
      <c r="BG44" s="383" t="s">
        <v>160</v>
      </c>
      <c r="BH44" s="383"/>
      <c r="BI44" s="383"/>
      <c r="BJ44" s="383"/>
      <c r="BK44" s="383"/>
      <c r="BL44" s="383"/>
      <c r="CS44" s="85"/>
    </row>
    <row r="45" spans="2:97" ht="16.5">
      <c r="B45" s="388" t="s">
        <v>132</v>
      </c>
      <c r="C45" s="390"/>
      <c r="D45" s="388" t="s">
        <v>178</v>
      </c>
      <c r="E45" s="389"/>
      <c r="F45" s="389"/>
      <c r="G45" s="389"/>
      <c r="H45" s="389"/>
      <c r="I45" s="389"/>
      <c r="J45" s="389"/>
      <c r="K45" s="389"/>
      <c r="L45" s="389"/>
      <c r="M45" s="390"/>
      <c r="N45" s="388" t="s">
        <v>16</v>
      </c>
      <c r="O45" s="389"/>
      <c r="P45" s="389"/>
      <c r="Q45" s="389"/>
      <c r="R45" s="390"/>
      <c r="S45" s="383" t="s">
        <v>179</v>
      </c>
      <c r="T45" s="383"/>
      <c r="U45" s="383"/>
      <c r="V45" s="383"/>
      <c r="W45" s="388" t="s">
        <v>135</v>
      </c>
      <c r="X45" s="390"/>
      <c r="Y45" s="388" t="s">
        <v>136</v>
      </c>
      <c r="Z45" s="390"/>
      <c r="AA45" s="388" t="s">
        <v>137</v>
      </c>
      <c r="AB45" s="389"/>
      <c r="AC45" s="390"/>
      <c r="AD45" s="388" t="s">
        <v>8</v>
      </c>
      <c r="AE45" s="389"/>
      <c r="AF45" s="389"/>
      <c r="AG45" s="389"/>
      <c r="AH45" s="389"/>
      <c r="AI45" s="389"/>
      <c r="AJ45" s="389"/>
      <c r="AK45" s="389"/>
      <c r="AL45" s="389"/>
      <c r="AM45" s="389"/>
      <c r="AN45" s="390"/>
      <c r="AO45" s="388" t="s">
        <v>137</v>
      </c>
      <c r="AP45" s="389"/>
      <c r="AQ45" s="390"/>
      <c r="AR45" s="388" t="s">
        <v>8</v>
      </c>
      <c r="AS45" s="389"/>
      <c r="AT45" s="390"/>
      <c r="AU45" s="388" t="s">
        <v>137</v>
      </c>
      <c r="AV45" s="389"/>
      <c r="AW45" s="390"/>
      <c r="AX45" s="388" t="s">
        <v>8</v>
      </c>
      <c r="AY45" s="389"/>
      <c r="AZ45" s="390"/>
      <c r="BA45" s="388" t="s">
        <v>180</v>
      </c>
      <c r="BB45" s="389"/>
      <c r="BC45" s="390"/>
      <c r="BD45" s="388" t="s">
        <v>5</v>
      </c>
      <c r="BE45" s="389"/>
      <c r="BF45" s="390"/>
      <c r="BG45" s="383" t="s">
        <v>137</v>
      </c>
      <c r="BH45" s="383"/>
      <c r="BI45" s="383"/>
      <c r="BJ45" s="383" t="s">
        <v>8</v>
      </c>
      <c r="BK45" s="383"/>
      <c r="BL45" s="383"/>
      <c r="BM45" s="439" t="s">
        <v>42</v>
      </c>
      <c r="BN45" s="418"/>
      <c r="BO45" s="418"/>
      <c r="BP45" s="418"/>
      <c r="BQ45" s="418"/>
      <c r="BR45" s="418"/>
      <c r="BS45" s="418"/>
      <c r="BT45" s="418"/>
      <c r="BU45" s="418"/>
      <c r="BV45" s="418"/>
      <c r="BW45" s="418"/>
      <c r="BX45" s="418"/>
      <c r="BY45" s="418"/>
      <c r="BZ45" s="418"/>
      <c r="CA45" s="418"/>
      <c r="CB45" s="418"/>
      <c r="CC45" s="418"/>
      <c r="CD45" s="418"/>
      <c r="CE45" s="418"/>
      <c r="CF45" s="418"/>
      <c r="CG45" s="418"/>
      <c r="CH45" s="418"/>
      <c r="CI45" s="418"/>
      <c r="CJ45" s="418"/>
      <c r="CK45" s="418"/>
      <c r="CL45" s="418"/>
      <c r="CM45" s="418"/>
      <c r="CN45" s="419"/>
      <c r="CO45" s="129"/>
      <c r="CP45" s="83"/>
      <c r="CQ45" s="9"/>
    </row>
    <row r="46" spans="2:97" ht="16.5" customHeight="1">
      <c r="B46" s="427" t="s">
        <v>140</v>
      </c>
      <c r="C46" s="428"/>
      <c r="D46" s="394"/>
      <c r="E46" s="392"/>
      <c r="F46" s="392"/>
      <c r="G46" s="392"/>
      <c r="H46" s="392"/>
      <c r="I46" s="392"/>
      <c r="J46" s="392"/>
      <c r="K46" s="392"/>
      <c r="L46" s="392"/>
      <c r="M46" s="393"/>
      <c r="N46" s="405"/>
      <c r="O46" s="406"/>
      <c r="P46" s="406"/>
      <c r="Q46" s="406"/>
      <c r="R46" s="407"/>
      <c r="S46" s="438"/>
      <c r="T46" s="438"/>
      <c r="U46" s="438"/>
      <c r="V46" s="438"/>
      <c r="W46" s="405"/>
      <c r="X46" s="407"/>
      <c r="Y46" s="405"/>
      <c r="Z46" s="407"/>
      <c r="AA46" s="400"/>
      <c r="AB46" s="401"/>
      <c r="AC46" s="402"/>
      <c r="AD46" s="431">
        <f t="shared" ref="AD46:AD75" si="11">AA46*W46</f>
        <v>0</v>
      </c>
      <c r="AE46" s="432"/>
      <c r="AF46" s="432"/>
      <c r="AG46" s="432"/>
      <c r="AH46" s="432"/>
      <c r="AI46" s="432"/>
      <c r="AJ46" s="432"/>
      <c r="AK46" s="432"/>
      <c r="AL46" s="432"/>
      <c r="AM46" s="432"/>
      <c r="AN46" s="433"/>
      <c r="AO46" s="431">
        <f t="shared" ref="AO46:AO75" si="12">AA46*10/100</f>
        <v>0</v>
      </c>
      <c r="AP46" s="432"/>
      <c r="AQ46" s="433"/>
      <c r="AR46" s="431">
        <f t="shared" ref="AR46:AR75" si="13">AD46*10/100</f>
        <v>0</v>
      </c>
      <c r="AS46" s="432"/>
      <c r="AT46" s="433"/>
      <c r="AU46" s="431">
        <f t="shared" ref="AU46:AU75" si="14">AA46+AO46</f>
        <v>0</v>
      </c>
      <c r="AV46" s="432"/>
      <c r="AW46" s="433"/>
      <c r="AX46" s="431">
        <f t="shared" ref="AX46:AX75" si="15">AD46+AR46</f>
        <v>0</v>
      </c>
      <c r="AY46" s="432"/>
      <c r="AZ46" s="433"/>
      <c r="BA46" s="420"/>
      <c r="BB46" s="421"/>
      <c r="BC46" s="422"/>
      <c r="BD46" s="423" t="str">
        <f t="shared" ref="BD46:BD75" si="16">IF(BA46="","",BA46)</f>
        <v/>
      </c>
      <c r="BE46" s="424"/>
      <c r="BF46" s="425"/>
      <c r="BG46" s="426">
        <f t="shared" ref="BG46:BG75" si="17">IF($U$11="税込み",AU46,AA46)</f>
        <v>0</v>
      </c>
      <c r="BH46" s="426"/>
      <c r="BI46" s="426"/>
      <c r="BJ46" s="426">
        <f t="shared" ref="BJ46:BJ75" si="18">IF($U$11="税込み",AX46,AD46)</f>
        <v>0</v>
      </c>
      <c r="BK46" s="426"/>
      <c r="BL46" s="426"/>
      <c r="BM46" s="394"/>
      <c r="BN46" s="392"/>
      <c r="BO46" s="392"/>
      <c r="BP46" s="392"/>
      <c r="BQ46" s="392"/>
      <c r="BR46" s="392"/>
      <c r="BS46" s="392"/>
      <c r="BT46" s="392"/>
      <c r="BU46" s="392"/>
      <c r="BV46" s="392"/>
      <c r="BW46" s="392"/>
      <c r="BX46" s="392"/>
      <c r="BY46" s="392"/>
      <c r="BZ46" s="392"/>
      <c r="CA46" s="392"/>
      <c r="CB46" s="392"/>
      <c r="CC46" s="392"/>
      <c r="CD46" s="392"/>
      <c r="CE46" s="392"/>
      <c r="CF46" s="392"/>
      <c r="CG46" s="392"/>
      <c r="CH46" s="392"/>
      <c r="CI46" s="392"/>
      <c r="CJ46" s="392"/>
      <c r="CK46" s="392"/>
      <c r="CL46" s="392"/>
      <c r="CM46" s="392"/>
      <c r="CN46" s="393"/>
      <c r="CO46" s="130"/>
      <c r="CP46" s="131"/>
      <c r="CQ46" s="132"/>
    </row>
    <row r="47" spans="2:97" ht="16.5" customHeight="1">
      <c r="B47" s="427" t="s">
        <v>146</v>
      </c>
      <c r="C47" s="428"/>
      <c r="D47" s="394"/>
      <c r="E47" s="392"/>
      <c r="F47" s="392"/>
      <c r="G47" s="392"/>
      <c r="H47" s="392"/>
      <c r="I47" s="392"/>
      <c r="J47" s="392"/>
      <c r="K47" s="392"/>
      <c r="L47" s="392"/>
      <c r="M47" s="393"/>
      <c r="N47" s="405"/>
      <c r="O47" s="406"/>
      <c r="P47" s="406"/>
      <c r="Q47" s="406"/>
      <c r="R47" s="407"/>
      <c r="S47" s="440"/>
      <c r="T47" s="441"/>
      <c r="U47" s="441"/>
      <c r="V47" s="442"/>
      <c r="W47" s="405"/>
      <c r="X47" s="407"/>
      <c r="Y47" s="405"/>
      <c r="Z47" s="407"/>
      <c r="AA47" s="400"/>
      <c r="AB47" s="401"/>
      <c r="AC47" s="402"/>
      <c r="AD47" s="431">
        <f t="shared" si="11"/>
        <v>0</v>
      </c>
      <c r="AE47" s="432"/>
      <c r="AF47" s="432"/>
      <c r="AG47" s="432"/>
      <c r="AH47" s="432"/>
      <c r="AI47" s="432"/>
      <c r="AJ47" s="432"/>
      <c r="AK47" s="432"/>
      <c r="AL47" s="432"/>
      <c r="AM47" s="432"/>
      <c r="AN47" s="433"/>
      <c r="AO47" s="431">
        <f t="shared" si="12"/>
        <v>0</v>
      </c>
      <c r="AP47" s="432"/>
      <c r="AQ47" s="433"/>
      <c r="AR47" s="431">
        <f t="shared" si="13"/>
        <v>0</v>
      </c>
      <c r="AS47" s="432"/>
      <c r="AT47" s="433"/>
      <c r="AU47" s="431">
        <f t="shared" si="14"/>
        <v>0</v>
      </c>
      <c r="AV47" s="432"/>
      <c r="AW47" s="433"/>
      <c r="AX47" s="431">
        <f t="shared" si="15"/>
        <v>0</v>
      </c>
      <c r="AY47" s="432"/>
      <c r="AZ47" s="433"/>
      <c r="BA47" s="420"/>
      <c r="BB47" s="421"/>
      <c r="BC47" s="422"/>
      <c r="BD47" s="423" t="str">
        <f t="shared" si="16"/>
        <v/>
      </c>
      <c r="BE47" s="424"/>
      <c r="BF47" s="425"/>
      <c r="BG47" s="426">
        <f t="shared" si="17"/>
        <v>0</v>
      </c>
      <c r="BH47" s="426"/>
      <c r="BI47" s="426"/>
      <c r="BJ47" s="426">
        <f t="shared" si="18"/>
        <v>0</v>
      </c>
      <c r="BK47" s="426"/>
      <c r="BL47" s="426"/>
      <c r="BM47" s="394"/>
      <c r="BN47" s="392"/>
      <c r="BO47" s="392"/>
      <c r="BP47" s="392"/>
      <c r="BQ47" s="392"/>
      <c r="BR47" s="392"/>
      <c r="BS47" s="392"/>
      <c r="BT47" s="392"/>
      <c r="BU47" s="392"/>
      <c r="BV47" s="392"/>
      <c r="BW47" s="392"/>
      <c r="BX47" s="392"/>
      <c r="BY47" s="392"/>
      <c r="BZ47" s="392"/>
      <c r="CA47" s="392"/>
      <c r="CB47" s="392"/>
      <c r="CC47" s="392"/>
      <c r="CD47" s="392"/>
      <c r="CE47" s="392"/>
      <c r="CF47" s="392"/>
      <c r="CG47" s="392"/>
      <c r="CH47" s="392"/>
      <c r="CI47" s="392"/>
      <c r="CJ47" s="392"/>
      <c r="CK47" s="392"/>
      <c r="CL47" s="392"/>
      <c r="CM47" s="392"/>
      <c r="CN47" s="393"/>
      <c r="CO47" s="130"/>
      <c r="CP47" s="131"/>
      <c r="CQ47" s="132"/>
    </row>
    <row r="48" spans="2:97" ht="16.5" customHeight="1">
      <c r="B48" s="427" t="s">
        <v>152</v>
      </c>
      <c r="C48" s="428"/>
      <c r="D48" s="394"/>
      <c r="E48" s="392"/>
      <c r="F48" s="392"/>
      <c r="G48" s="392"/>
      <c r="H48" s="392"/>
      <c r="I48" s="392"/>
      <c r="J48" s="392"/>
      <c r="K48" s="392"/>
      <c r="L48" s="392"/>
      <c r="M48" s="393"/>
      <c r="N48" s="405"/>
      <c r="O48" s="406"/>
      <c r="P48" s="406"/>
      <c r="Q48" s="406"/>
      <c r="R48" s="407"/>
      <c r="S48" s="440"/>
      <c r="T48" s="441"/>
      <c r="U48" s="441"/>
      <c r="V48" s="442"/>
      <c r="W48" s="405"/>
      <c r="X48" s="407"/>
      <c r="Y48" s="405"/>
      <c r="Z48" s="407"/>
      <c r="AA48" s="400"/>
      <c r="AB48" s="401"/>
      <c r="AC48" s="402"/>
      <c r="AD48" s="431">
        <f t="shared" si="11"/>
        <v>0</v>
      </c>
      <c r="AE48" s="432"/>
      <c r="AF48" s="432"/>
      <c r="AG48" s="432"/>
      <c r="AH48" s="432"/>
      <c r="AI48" s="432"/>
      <c r="AJ48" s="432"/>
      <c r="AK48" s="432"/>
      <c r="AL48" s="432"/>
      <c r="AM48" s="432"/>
      <c r="AN48" s="433"/>
      <c r="AO48" s="431">
        <f t="shared" si="12"/>
        <v>0</v>
      </c>
      <c r="AP48" s="432"/>
      <c r="AQ48" s="433"/>
      <c r="AR48" s="431">
        <f t="shared" si="13"/>
        <v>0</v>
      </c>
      <c r="AS48" s="432"/>
      <c r="AT48" s="433"/>
      <c r="AU48" s="431">
        <f t="shared" si="14"/>
        <v>0</v>
      </c>
      <c r="AV48" s="432"/>
      <c r="AW48" s="433"/>
      <c r="AX48" s="431">
        <f t="shared" si="15"/>
        <v>0</v>
      </c>
      <c r="AY48" s="432"/>
      <c r="AZ48" s="433"/>
      <c r="BA48" s="420"/>
      <c r="BB48" s="421"/>
      <c r="BC48" s="422"/>
      <c r="BD48" s="423" t="str">
        <f t="shared" si="16"/>
        <v/>
      </c>
      <c r="BE48" s="424"/>
      <c r="BF48" s="425"/>
      <c r="BG48" s="426">
        <f t="shared" si="17"/>
        <v>0</v>
      </c>
      <c r="BH48" s="426"/>
      <c r="BI48" s="426"/>
      <c r="BJ48" s="426">
        <f t="shared" si="18"/>
        <v>0</v>
      </c>
      <c r="BK48" s="426"/>
      <c r="BL48" s="426"/>
      <c r="BM48" s="394"/>
      <c r="BN48" s="392"/>
      <c r="BO48" s="392"/>
      <c r="BP48" s="392"/>
      <c r="BQ48" s="392"/>
      <c r="BR48" s="392"/>
      <c r="BS48" s="392"/>
      <c r="BT48" s="392"/>
      <c r="BU48" s="392"/>
      <c r="BV48" s="392"/>
      <c r="BW48" s="392"/>
      <c r="BX48" s="392"/>
      <c r="BY48" s="392"/>
      <c r="BZ48" s="392"/>
      <c r="CA48" s="392"/>
      <c r="CB48" s="392"/>
      <c r="CC48" s="392"/>
      <c r="CD48" s="392"/>
      <c r="CE48" s="392"/>
      <c r="CF48" s="392"/>
      <c r="CG48" s="392"/>
      <c r="CH48" s="392"/>
      <c r="CI48" s="392"/>
      <c r="CJ48" s="392"/>
      <c r="CK48" s="392"/>
      <c r="CL48" s="392"/>
      <c r="CM48" s="392"/>
      <c r="CN48" s="393"/>
      <c r="CO48" s="130"/>
      <c r="CP48" s="131"/>
      <c r="CQ48" s="132"/>
    </row>
    <row r="49" spans="2:95" ht="16.5" customHeight="1">
      <c r="B49" s="427" t="s">
        <v>156</v>
      </c>
      <c r="C49" s="428"/>
      <c r="D49" s="394"/>
      <c r="E49" s="392"/>
      <c r="F49" s="392"/>
      <c r="G49" s="392"/>
      <c r="H49" s="392"/>
      <c r="I49" s="392"/>
      <c r="J49" s="392"/>
      <c r="K49" s="392"/>
      <c r="L49" s="392"/>
      <c r="M49" s="393"/>
      <c r="N49" s="405"/>
      <c r="O49" s="406"/>
      <c r="P49" s="406"/>
      <c r="Q49" s="406"/>
      <c r="R49" s="407"/>
      <c r="S49" s="440"/>
      <c r="T49" s="441"/>
      <c r="U49" s="441"/>
      <c r="V49" s="442"/>
      <c r="W49" s="405"/>
      <c r="X49" s="407"/>
      <c r="Y49" s="405"/>
      <c r="Z49" s="407"/>
      <c r="AA49" s="400"/>
      <c r="AB49" s="401"/>
      <c r="AC49" s="402"/>
      <c r="AD49" s="431">
        <f t="shared" si="11"/>
        <v>0</v>
      </c>
      <c r="AE49" s="432"/>
      <c r="AF49" s="432"/>
      <c r="AG49" s="432"/>
      <c r="AH49" s="432"/>
      <c r="AI49" s="432"/>
      <c r="AJ49" s="432"/>
      <c r="AK49" s="432"/>
      <c r="AL49" s="432"/>
      <c r="AM49" s="432"/>
      <c r="AN49" s="433"/>
      <c r="AO49" s="431">
        <f t="shared" si="12"/>
        <v>0</v>
      </c>
      <c r="AP49" s="432"/>
      <c r="AQ49" s="433"/>
      <c r="AR49" s="431">
        <f t="shared" si="13"/>
        <v>0</v>
      </c>
      <c r="AS49" s="432"/>
      <c r="AT49" s="433"/>
      <c r="AU49" s="431">
        <f t="shared" si="14"/>
        <v>0</v>
      </c>
      <c r="AV49" s="432"/>
      <c r="AW49" s="433"/>
      <c r="AX49" s="431">
        <f t="shared" si="15"/>
        <v>0</v>
      </c>
      <c r="AY49" s="432"/>
      <c r="AZ49" s="433"/>
      <c r="BA49" s="420"/>
      <c r="BB49" s="421"/>
      <c r="BC49" s="422"/>
      <c r="BD49" s="423" t="str">
        <f t="shared" si="16"/>
        <v/>
      </c>
      <c r="BE49" s="424"/>
      <c r="BF49" s="425"/>
      <c r="BG49" s="426">
        <f t="shared" si="17"/>
        <v>0</v>
      </c>
      <c r="BH49" s="426"/>
      <c r="BI49" s="426"/>
      <c r="BJ49" s="426">
        <f t="shared" si="18"/>
        <v>0</v>
      </c>
      <c r="BK49" s="426"/>
      <c r="BL49" s="426"/>
      <c r="BM49" s="394"/>
      <c r="BN49" s="392"/>
      <c r="BO49" s="392"/>
      <c r="BP49" s="392"/>
      <c r="BQ49" s="392"/>
      <c r="BR49" s="392"/>
      <c r="BS49" s="392"/>
      <c r="BT49" s="392"/>
      <c r="BU49" s="392"/>
      <c r="BV49" s="392"/>
      <c r="BW49" s="392"/>
      <c r="BX49" s="392"/>
      <c r="BY49" s="392"/>
      <c r="BZ49" s="392"/>
      <c r="CA49" s="392"/>
      <c r="CB49" s="392"/>
      <c r="CC49" s="392"/>
      <c r="CD49" s="392"/>
      <c r="CE49" s="392"/>
      <c r="CF49" s="392"/>
      <c r="CG49" s="392"/>
      <c r="CH49" s="392"/>
      <c r="CI49" s="392"/>
      <c r="CJ49" s="392"/>
      <c r="CK49" s="392"/>
      <c r="CL49" s="392"/>
      <c r="CM49" s="392"/>
      <c r="CN49" s="393"/>
      <c r="CO49" s="130"/>
      <c r="CP49" s="131"/>
      <c r="CQ49" s="132"/>
    </row>
    <row r="50" spans="2:95" ht="16.5" customHeight="1">
      <c r="B50" s="427" t="s">
        <v>157</v>
      </c>
      <c r="C50" s="428"/>
      <c r="D50" s="394"/>
      <c r="E50" s="392"/>
      <c r="F50" s="392"/>
      <c r="G50" s="392"/>
      <c r="H50" s="392"/>
      <c r="I50" s="392"/>
      <c r="J50" s="392"/>
      <c r="K50" s="392"/>
      <c r="L50" s="392"/>
      <c r="M50" s="393"/>
      <c r="N50" s="405"/>
      <c r="O50" s="406"/>
      <c r="P50" s="406"/>
      <c r="Q50" s="406"/>
      <c r="R50" s="407"/>
      <c r="S50" s="440"/>
      <c r="T50" s="441"/>
      <c r="U50" s="441"/>
      <c r="V50" s="442"/>
      <c r="W50" s="405"/>
      <c r="X50" s="407"/>
      <c r="Y50" s="405"/>
      <c r="Z50" s="407"/>
      <c r="AA50" s="400"/>
      <c r="AB50" s="401"/>
      <c r="AC50" s="402"/>
      <c r="AD50" s="431">
        <f t="shared" si="11"/>
        <v>0</v>
      </c>
      <c r="AE50" s="432"/>
      <c r="AF50" s="432"/>
      <c r="AG50" s="432"/>
      <c r="AH50" s="432"/>
      <c r="AI50" s="432"/>
      <c r="AJ50" s="432"/>
      <c r="AK50" s="432"/>
      <c r="AL50" s="432"/>
      <c r="AM50" s="432"/>
      <c r="AN50" s="433"/>
      <c r="AO50" s="431">
        <f t="shared" si="12"/>
        <v>0</v>
      </c>
      <c r="AP50" s="432"/>
      <c r="AQ50" s="433"/>
      <c r="AR50" s="431">
        <f t="shared" si="13"/>
        <v>0</v>
      </c>
      <c r="AS50" s="432"/>
      <c r="AT50" s="433"/>
      <c r="AU50" s="431">
        <f t="shared" si="14"/>
        <v>0</v>
      </c>
      <c r="AV50" s="432"/>
      <c r="AW50" s="433"/>
      <c r="AX50" s="431">
        <f t="shared" si="15"/>
        <v>0</v>
      </c>
      <c r="AY50" s="432"/>
      <c r="AZ50" s="433"/>
      <c r="BA50" s="420"/>
      <c r="BB50" s="421"/>
      <c r="BC50" s="422"/>
      <c r="BD50" s="423" t="str">
        <f t="shared" si="16"/>
        <v/>
      </c>
      <c r="BE50" s="424"/>
      <c r="BF50" s="425"/>
      <c r="BG50" s="426">
        <f t="shared" si="17"/>
        <v>0</v>
      </c>
      <c r="BH50" s="426"/>
      <c r="BI50" s="426"/>
      <c r="BJ50" s="426">
        <f t="shared" si="18"/>
        <v>0</v>
      </c>
      <c r="BK50" s="426"/>
      <c r="BL50" s="426"/>
      <c r="BM50" s="394"/>
      <c r="BN50" s="392"/>
      <c r="BO50" s="392"/>
      <c r="BP50" s="392"/>
      <c r="BQ50" s="392"/>
      <c r="BR50" s="392"/>
      <c r="BS50" s="392"/>
      <c r="BT50" s="392"/>
      <c r="BU50" s="392"/>
      <c r="BV50" s="392"/>
      <c r="BW50" s="392"/>
      <c r="BX50" s="392"/>
      <c r="BY50" s="392"/>
      <c r="BZ50" s="392"/>
      <c r="CA50" s="392"/>
      <c r="CB50" s="392"/>
      <c r="CC50" s="392"/>
      <c r="CD50" s="392"/>
      <c r="CE50" s="392"/>
      <c r="CF50" s="392"/>
      <c r="CG50" s="392"/>
      <c r="CH50" s="392"/>
      <c r="CI50" s="392"/>
      <c r="CJ50" s="392"/>
      <c r="CK50" s="392"/>
      <c r="CL50" s="392"/>
      <c r="CM50" s="392"/>
      <c r="CN50" s="393"/>
      <c r="CO50" s="130"/>
      <c r="CP50" s="131"/>
      <c r="CQ50" s="132"/>
    </row>
    <row r="51" spans="2:95" ht="16.5" customHeight="1">
      <c r="B51" s="427" t="s">
        <v>122</v>
      </c>
      <c r="C51" s="428"/>
      <c r="D51" s="394"/>
      <c r="E51" s="392"/>
      <c r="F51" s="392"/>
      <c r="G51" s="392"/>
      <c r="H51" s="392"/>
      <c r="I51" s="392"/>
      <c r="J51" s="392"/>
      <c r="K51" s="392"/>
      <c r="L51" s="392"/>
      <c r="M51" s="393"/>
      <c r="N51" s="405"/>
      <c r="O51" s="406"/>
      <c r="P51" s="406"/>
      <c r="Q51" s="406"/>
      <c r="R51" s="407"/>
      <c r="S51" s="438"/>
      <c r="T51" s="438"/>
      <c r="U51" s="438"/>
      <c r="V51" s="438"/>
      <c r="W51" s="405"/>
      <c r="X51" s="407"/>
      <c r="Y51" s="405"/>
      <c r="Z51" s="407"/>
      <c r="AA51" s="400"/>
      <c r="AB51" s="401"/>
      <c r="AC51" s="402"/>
      <c r="AD51" s="431">
        <f t="shared" si="11"/>
        <v>0</v>
      </c>
      <c r="AE51" s="432"/>
      <c r="AF51" s="432"/>
      <c r="AG51" s="432"/>
      <c r="AH51" s="432"/>
      <c r="AI51" s="432"/>
      <c r="AJ51" s="432"/>
      <c r="AK51" s="432"/>
      <c r="AL51" s="432"/>
      <c r="AM51" s="432"/>
      <c r="AN51" s="433"/>
      <c r="AO51" s="431">
        <f t="shared" si="12"/>
        <v>0</v>
      </c>
      <c r="AP51" s="432"/>
      <c r="AQ51" s="433"/>
      <c r="AR51" s="431">
        <f t="shared" si="13"/>
        <v>0</v>
      </c>
      <c r="AS51" s="432"/>
      <c r="AT51" s="433"/>
      <c r="AU51" s="431">
        <f t="shared" si="14"/>
        <v>0</v>
      </c>
      <c r="AV51" s="432"/>
      <c r="AW51" s="433"/>
      <c r="AX51" s="431">
        <f t="shared" si="15"/>
        <v>0</v>
      </c>
      <c r="AY51" s="432"/>
      <c r="AZ51" s="433"/>
      <c r="BA51" s="420"/>
      <c r="BB51" s="421"/>
      <c r="BC51" s="422"/>
      <c r="BD51" s="423" t="str">
        <f t="shared" si="16"/>
        <v/>
      </c>
      <c r="BE51" s="424"/>
      <c r="BF51" s="425"/>
      <c r="BG51" s="426">
        <f t="shared" si="17"/>
        <v>0</v>
      </c>
      <c r="BH51" s="426"/>
      <c r="BI51" s="426"/>
      <c r="BJ51" s="426">
        <f t="shared" si="18"/>
        <v>0</v>
      </c>
      <c r="BK51" s="426"/>
      <c r="BL51" s="426"/>
      <c r="BM51" s="394"/>
      <c r="BN51" s="392"/>
      <c r="BO51" s="392"/>
      <c r="BP51" s="392"/>
      <c r="BQ51" s="392"/>
      <c r="BR51" s="392"/>
      <c r="BS51" s="392"/>
      <c r="BT51" s="392"/>
      <c r="BU51" s="392"/>
      <c r="BV51" s="392"/>
      <c r="BW51" s="392"/>
      <c r="BX51" s="392"/>
      <c r="BY51" s="392"/>
      <c r="BZ51" s="392"/>
      <c r="CA51" s="392"/>
      <c r="CB51" s="392"/>
      <c r="CC51" s="392"/>
      <c r="CD51" s="392"/>
      <c r="CE51" s="392"/>
      <c r="CF51" s="392"/>
      <c r="CG51" s="392"/>
      <c r="CH51" s="392"/>
      <c r="CI51" s="392"/>
      <c r="CJ51" s="392"/>
      <c r="CK51" s="392"/>
      <c r="CL51" s="392"/>
      <c r="CM51" s="392"/>
      <c r="CN51" s="393"/>
      <c r="CO51" s="130"/>
      <c r="CP51" s="131"/>
      <c r="CQ51" s="132"/>
    </row>
    <row r="52" spans="2:95" ht="16.5" customHeight="1">
      <c r="B52" s="427" t="s">
        <v>123</v>
      </c>
      <c r="C52" s="428"/>
      <c r="D52" s="394"/>
      <c r="E52" s="392"/>
      <c r="F52" s="392"/>
      <c r="G52" s="392"/>
      <c r="H52" s="392"/>
      <c r="I52" s="392"/>
      <c r="J52" s="392"/>
      <c r="K52" s="392"/>
      <c r="L52" s="392"/>
      <c r="M52" s="393"/>
      <c r="N52" s="405"/>
      <c r="O52" s="406"/>
      <c r="P52" s="406"/>
      <c r="Q52" s="406"/>
      <c r="R52" s="407"/>
      <c r="S52" s="440"/>
      <c r="T52" s="441"/>
      <c r="U52" s="441"/>
      <c r="V52" s="442"/>
      <c r="W52" s="405"/>
      <c r="X52" s="407"/>
      <c r="Y52" s="405"/>
      <c r="Z52" s="407"/>
      <c r="AA52" s="400"/>
      <c r="AB52" s="401"/>
      <c r="AC52" s="402"/>
      <c r="AD52" s="431">
        <f t="shared" si="11"/>
        <v>0</v>
      </c>
      <c r="AE52" s="432"/>
      <c r="AF52" s="432"/>
      <c r="AG52" s="432"/>
      <c r="AH52" s="432"/>
      <c r="AI52" s="432"/>
      <c r="AJ52" s="432"/>
      <c r="AK52" s="432"/>
      <c r="AL52" s="432"/>
      <c r="AM52" s="432"/>
      <c r="AN52" s="433"/>
      <c r="AO52" s="431">
        <f t="shared" si="12"/>
        <v>0</v>
      </c>
      <c r="AP52" s="432"/>
      <c r="AQ52" s="433"/>
      <c r="AR52" s="431">
        <f t="shared" si="13"/>
        <v>0</v>
      </c>
      <c r="AS52" s="432"/>
      <c r="AT52" s="433"/>
      <c r="AU52" s="431">
        <f t="shared" si="14"/>
        <v>0</v>
      </c>
      <c r="AV52" s="432"/>
      <c r="AW52" s="433"/>
      <c r="AX52" s="431">
        <f t="shared" si="15"/>
        <v>0</v>
      </c>
      <c r="AY52" s="432"/>
      <c r="AZ52" s="433"/>
      <c r="BA52" s="420"/>
      <c r="BB52" s="421"/>
      <c r="BC52" s="422"/>
      <c r="BD52" s="423" t="str">
        <f t="shared" si="16"/>
        <v/>
      </c>
      <c r="BE52" s="424"/>
      <c r="BF52" s="425"/>
      <c r="BG52" s="426">
        <f t="shared" si="17"/>
        <v>0</v>
      </c>
      <c r="BH52" s="426"/>
      <c r="BI52" s="426"/>
      <c r="BJ52" s="426">
        <f t="shared" si="18"/>
        <v>0</v>
      </c>
      <c r="BK52" s="426"/>
      <c r="BL52" s="426"/>
      <c r="BM52" s="394"/>
      <c r="BN52" s="392"/>
      <c r="BO52" s="392"/>
      <c r="BP52" s="392"/>
      <c r="BQ52" s="392"/>
      <c r="BR52" s="392"/>
      <c r="BS52" s="392"/>
      <c r="BT52" s="392"/>
      <c r="BU52" s="392"/>
      <c r="BV52" s="392"/>
      <c r="BW52" s="392"/>
      <c r="BX52" s="392"/>
      <c r="BY52" s="392"/>
      <c r="BZ52" s="392"/>
      <c r="CA52" s="392"/>
      <c r="CB52" s="392"/>
      <c r="CC52" s="392"/>
      <c r="CD52" s="392"/>
      <c r="CE52" s="392"/>
      <c r="CF52" s="392"/>
      <c r="CG52" s="392"/>
      <c r="CH52" s="392"/>
      <c r="CI52" s="392"/>
      <c r="CJ52" s="392"/>
      <c r="CK52" s="392"/>
      <c r="CL52" s="392"/>
      <c r="CM52" s="392"/>
      <c r="CN52" s="393"/>
      <c r="CO52" s="130"/>
      <c r="CP52" s="131"/>
      <c r="CQ52" s="132"/>
    </row>
    <row r="53" spans="2:95" ht="16.5" customHeight="1">
      <c r="B53" s="427" t="s">
        <v>124</v>
      </c>
      <c r="C53" s="428"/>
      <c r="D53" s="394"/>
      <c r="E53" s="392"/>
      <c r="F53" s="392"/>
      <c r="G53" s="392"/>
      <c r="H53" s="392"/>
      <c r="I53" s="392"/>
      <c r="J53" s="392"/>
      <c r="K53" s="392"/>
      <c r="L53" s="392"/>
      <c r="M53" s="393"/>
      <c r="N53" s="405"/>
      <c r="O53" s="406"/>
      <c r="P53" s="406"/>
      <c r="Q53" s="406"/>
      <c r="R53" s="407"/>
      <c r="S53" s="440"/>
      <c r="T53" s="441"/>
      <c r="U53" s="441"/>
      <c r="V53" s="442"/>
      <c r="W53" s="405"/>
      <c r="X53" s="407"/>
      <c r="Y53" s="405"/>
      <c r="Z53" s="407"/>
      <c r="AA53" s="400"/>
      <c r="AB53" s="401"/>
      <c r="AC53" s="402"/>
      <c r="AD53" s="431">
        <f t="shared" si="11"/>
        <v>0</v>
      </c>
      <c r="AE53" s="432"/>
      <c r="AF53" s="432"/>
      <c r="AG53" s="432"/>
      <c r="AH53" s="432"/>
      <c r="AI53" s="432"/>
      <c r="AJ53" s="432"/>
      <c r="AK53" s="432"/>
      <c r="AL53" s="432"/>
      <c r="AM53" s="432"/>
      <c r="AN53" s="433"/>
      <c r="AO53" s="431">
        <f t="shared" si="12"/>
        <v>0</v>
      </c>
      <c r="AP53" s="432"/>
      <c r="AQ53" s="433"/>
      <c r="AR53" s="431">
        <f t="shared" si="13"/>
        <v>0</v>
      </c>
      <c r="AS53" s="432"/>
      <c r="AT53" s="433"/>
      <c r="AU53" s="431">
        <f t="shared" si="14"/>
        <v>0</v>
      </c>
      <c r="AV53" s="432"/>
      <c r="AW53" s="433"/>
      <c r="AX53" s="431">
        <f t="shared" si="15"/>
        <v>0</v>
      </c>
      <c r="AY53" s="432"/>
      <c r="AZ53" s="433"/>
      <c r="BA53" s="420"/>
      <c r="BB53" s="421"/>
      <c r="BC53" s="422"/>
      <c r="BD53" s="423" t="str">
        <f t="shared" si="16"/>
        <v/>
      </c>
      <c r="BE53" s="424"/>
      <c r="BF53" s="425"/>
      <c r="BG53" s="426">
        <f t="shared" si="17"/>
        <v>0</v>
      </c>
      <c r="BH53" s="426"/>
      <c r="BI53" s="426"/>
      <c r="BJ53" s="426">
        <f t="shared" si="18"/>
        <v>0</v>
      </c>
      <c r="BK53" s="426"/>
      <c r="BL53" s="426"/>
      <c r="BM53" s="394"/>
      <c r="BN53" s="392"/>
      <c r="BO53" s="392"/>
      <c r="BP53" s="392"/>
      <c r="BQ53" s="392"/>
      <c r="BR53" s="392"/>
      <c r="BS53" s="392"/>
      <c r="BT53" s="392"/>
      <c r="BU53" s="392"/>
      <c r="BV53" s="392"/>
      <c r="BW53" s="392"/>
      <c r="BX53" s="392"/>
      <c r="BY53" s="392"/>
      <c r="BZ53" s="392"/>
      <c r="CA53" s="392"/>
      <c r="CB53" s="392"/>
      <c r="CC53" s="392"/>
      <c r="CD53" s="392"/>
      <c r="CE53" s="392"/>
      <c r="CF53" s="392"/>
      <c r="CG53" s="392"/>
      <c r="CH53" s="392"/>
      <c r="CI53" s="392"/>
      <c r="CJ53" s="392"/>
      <c r="CK53" s="392"/>
      <c r="CL53" s="392"/>
      <c r="CM53" s="392"/>
      <c r="CN53" s="393"/>
      <c r="CO53" s="130"/>
      <c r="CP53" s="131"/>
      <c r="CQ53" s="132"/>
    </row>
    <row r="54" spans="2:95" ht="16.5" customHeight="1">
      <c r="B54" s="427" t="s">
        <v>125</v>
      </c>
      <c r="C54" s="428"/>
      <c r="D54" s="394"/>
      <c r="E54" s="392"/>
      <c r="F54" s="392"/>
      <c r="G54" s="392"/>
      <c r="H54" s="392"/>
      <c r="I54" s="392"/>
      <c r="J54" s="392"/>
      <c r="K54" s="392"/>
      <c r="L54" s="392"/>
      <c r="M54" s="393"/>
      <c r="N54" s="405"/>
      <c r="O54" s="406"/>
      <c r="P54" s="406"/>
      <c r="Q54" s="406"/>
      <c r="R54" s="407"/>
      <c r="S54" s="440"/>
      <c r="T54" s="441"/>
      <c r="U54" s="441"/>
      <c r="V54" s="442"/>
      <c r="W54" s="405"/>
      <c r="X54" s="407"/>
      <c r="Y54" s="405"/>
      <c r="Z54" s="407"/>
      <c r="AA54" s="400"/>
      <c r="AB54" s="401"/>
      <c r="AC54" s="402"/>
      <c r="AD54" s="431">
        <f t="shared" si="11"/>
        <v>0</v>
      </c>
      <c r="AE54" s="432"/>
      <c r="AF54" s="432"/>
      <c r="AG54" s="432"/>
      <c r="AH54" s="432"/>
      <c r="AI54" s="432"/>
      <c r="AJ54" s="432"/>
      <c r="AK54" s="432"/>
      <c r="AL54" s="432"/>
      <c r="AM54" s="432"/>
      <c r="AN54" s="433"/>
      <c r="AO54" s="431">
        <f t="shared" si="12"/>
        <v>0</v>
      </c>
      <c r="AP54" s="432"/>
      <c r="AQ54" s="433"/>
      <c r="AR54" s="431">
        <f t="shared" si="13"/>
        <v>0</v>
      </c>
      <c r="AS54" s="432"/>
      <c r="AT54" s="433"/>
      <c r="AU54" s="431">
        <f t="shared" si="14"/>
        <v>0</v>
      </c>
      <c r="AV54" s="432"/>
      <c r="AW54" s="433"/>
      <c r="AX54" s="431">
        <f t="shared" si="15"/>
        <v>0</v>
      </c>
      <c r="AY54" s="432"/>
      <c r="AZ54" s="433"/>
      <c r="BA54" s="420"/>
      <c r="BB54" s="421"/>
      <c r="BC54" s="422"/>
      <c r="BD54" s="423" t="str">
        <f t="shared" si="16"/>
        <v/>
      </c>
      <c r="BE54" s="424"/>
      <c r="BF54" s="425"/>
      <c r="BG54" s="426">
        <f t="shared" si="17"/>
        <v>0</v>
      </c>
      <c r="BH54" s="426"/>
      <c r="BI54" s="426"/>
      <c r="BJ54" s="426">
        <f t="shared" si="18"/>
        <v>0</v>
      </c>
      <c r="BK54" s="426"/>
      <c r="BL54" s="426"/>
      <c r="BM54" s="394"/>
      <c r="BN54" s="392"/>
      <c r="BO54" s="392"/>
      <c r="BP54" s="392"/>
      <c r="BQ54" s="392"/>
      <c r="BR54" s="392"/>
      <c r="BS54" s="392"/>
      <c r="BT54" s="392"/>
      <c r="BU54" s="392"/>
      <c r="BV54" s="392"/>
      <c r="BW54" s="392"/>
      <c r="BX54" s="392"/>
      <c r="BY54" s="392"/>
      <c r="BZ54" s="392"/>
      <c r="CA54" s="392"/>
      <c r="CB54" s="392"/>
      <c r="CC54" s="392"/>
      <c r="CD54" s="392"/>
      <c r="CE54" s="392"/>
      <c r="CF54" s="392"/>
      <c r="CG54" s="392"/>
      <c r="CH54" s="392"/>
      <c r="CI54" s="392"/>
      <c r="CJ54" s="392"/>
      <c r="CK54" s="392"/>
      <c r="CL54" s="392"/>
      <c r="CM54" s="392"/>
      <c r="CN54" s="393"/>
      <c r="CO54" s="130"/>
      <c r="CP54" s="131"/>
      <c r="CQ54" s="132"/>
    </row>
    <row r="55" spans="2:95" ht="16.5" customHeight="1">
      <c r="B55" s="427" t="s">
        <v>126</v>
      </c>
      <c r="C55" s="428"/>
      <c r="D55" s="394"/>
      <c r="E55" s="392"/>
      <c r="F55" s="392"/>
      <c r="G55" s="392"/>
      <c r="H55" s="392"/>
      <c r="I55" s="392"/>
      <c r="J55" s="392"/>
      <c r="K55" s="392"/>
      <c r="L55" s="392"/>
      <c r="M55" s="393"/>
      <c r="N55" s="405"/>
      <c r="O55" s="406"/>
      <c r="P55" s="406"/>
      <c r="Q55" s="406"/>
      <c r="R55" s="407"/>
      <c r="S55" s="440"/>
      <c r="T55" s="441"/>
      <c r="U55" s="441"/>
      <c r="V55" s="442"/>
      <c r="W55" s="405"/>
      <c r="X55" s="407"/>
      <c r="Y55" s="405"/>
      <c r="Z55" s="407"/>
      <c r="AA55" s="400"/>
      <c r="AB55" s="401"/>
      <c r="AC55" s="402"/>
      <c r="AD55" s="431">
        <f t="shared" si="11"/>
        <v>0</v>
      </c>
      <c r="AE55" s="432"/>
      <c r="AF55" s="432"/>
      <c r="AG55" s="432"/>
      <c r="AH55" s="432"/>
      <c r="AI55" s="432"/>
      <c r="AJ55" s="432"/>
      <c r="AK55" s="432"/>
      <c r="AL55" s="432"/>
      <c r="AM55" s="432"/>
      <c r="AN55" s="433"/>
      <c r="AO55" s="431">
        <f t="shared" si="12"/>
        <v>0</v>
      </c>
      <c r="AP55" s="432"/>
      <c r="AQ55" s="433"/>
      <c r="AR55" s="431">
        <f t="shared" si="13"/>
        <v>0</v>
      </c>
      <c r="AS55" s="432"/>
      <c r="AT55" s="433"/>
      <c r="AU55" s="431">
        <f t="shared" si="14"/>
        <v>0</v>
      </c>
      <c r="AV55" s="432"/>
      <c r="AW55" s="433"/>
      <c r="AX55" s="431">
        <f t="shared" si="15"/>
        <v>0</v>
      </c>
      <c r="AY55" s="432"/>
      <c r="AZ55" s="433"/>
      <c r="BA55" s="420"/>
      <c r="BB55" s="421"/>
      <c r="BC55" s="422"/>
      <c r="BD55" s="423" t="str">
        <f t="shared" si="16"/>
        <v/>
      </c>
      <c r="BE55" s="424"/>
      <c r="BF55" s="425"/>
      <c r="BG55" s="426">
        <f t="shared" si="17"/>
        <v>0</v>
      </c>
      <c r="BH55" s="426"/>
      <c r="BI55" s="426"/>
      <c r="BJ55" s="426">
        <f t="shared" si="18"/>
        <v>0</v>
      </c>
      <c r="BK55" s="426"/>
      <c r="BL55" s="426"/>
      <c r="BM55" s="394"/>
      <c r="BN55" s="392"/>
      <c r="BO55" s="392"/>
      <c r="BP55" s="392"/>
      <c r="BQ55" s="392"/>
      <c r="BR55" s="392"/>
      <c r="BS55" s="392"/>
      <c r="BT55" s="392"/>
      <c r="BU55" s="392"/>
      <c r="BV55" s="392"/>
      <c r="BW55" s="392"/>
      <c r="BX55" s="392"/>
      <c r="BY55" s="392"/>
      <c r="BZ55" s="392"/>
      <c r="CA55" s="392"/>
      <c r="CB55" s="392"/>
      <c r="CC55" s="392"/>
      <c r="CD55" s="392"/>
      <c r="CE55" s="392"/>
      <c r="CF55" s="392"/>
      <c r="CG55" s="392"/>
      <c r="CH55" s="392"/>
      <c r="CI55" s="392"/>
      <c r="CJ55" s="392"/>
      <c r="CK55" s="392"/>
      <c r="CL55" s="392"/>
      <c r="CM55" s="392"/>
      <c r="CN55" s="393"/>
      <c r="CO55" s="130"/>
      <c r="CP55" s="131"/>
      <c r="CQ55" s="132"/>
    </row>
    <row r="56" spans="2:95" ht="16.5" customHeight="1">
      <c r="B56" s="427" t="s">
        <v>190</v>
      </c>
      <c r="C56" s="428"/>
      <c r="D56" s="394"/>
      <c r="E56" s="392"/>
      <c r="F56" s="392"/>
      <c r="G56" s="392"/>
      <c r="H56" s="392"/>
      <c r="I56" s="392"/>
      <c r="J56" s="392"/>
      <c r="K56" s="392"/>
      <c r="L56" s="392"/>
      <c r="M56" s="393"/>
      <c r="N56" s="405"/>
      <c r="O56" s="406"/>
      <c r="P56" s="406"/>
      <c r="Q56" s="406"/>
      <c r="R56" s="407"/>
      <c r="S56" s="438"/>
      <c r="T56" s="438"/>
      <c r="U56" s="438"/>
      <c r="V56" s="438"/>
      <c r="W56" s="405"/>
      <c r="X56" s="407"/>
      <c r="Y56" s="405"/>
      <c r="Z56" s="407"/>
      <c r="AA56" s="400"/>
      <c r="AB56" s="401"/>
      <c r="AC56" s="402"/>
      <c r="AD56" s="431">
        <f t="shared" si="11"/>
        <v>0</v>
      </c>
      <c r="AE56" s="432"/>
      <c r="AF56" s="432"/>
      <c r="AG56" s="432"/>
      <c r="AH56" s="432"/>
      <c r="AI56" s="432"/>
      <c r="AJ56" s="432"/>
      <c r="AK56" s="432"/>
      <c r="AL56" s="432"/>
      <c r="AM56" s="432"/>
      <c r="AN56" s="433"/>
      <c r="AO56" s="431">
        <f t="shared" si="12"/>
        <v>0</v>
      </c>
      <c r="AP56" s="432"/>
      <c r="AQ56" s="433"/>
      <c r="AR56" s="431">
        <f t="shared" si="13"/>
        <v>0</v>
      </c>
      <c r="AS56" s="432"/>
      <c r="AT56" s="433"/>
      <c r="AU56" s="431">
        <f t="shared" si="14"/>
        <v>0</v>
      </c>
      <c r="AV56" s="432"/>
      <c r="AW56" s="433"/>
      <c r="AX56" s="431">
        <f t="shared" si="15"/>
        <v>0</v>
      </c>
      <c r="AY56" s="432"/>
      <c r="AZ56" s="433"/>
      <c r="BA56" s="420"/>
      <c r="BB56" s="421"/>
      <c r="BC56" s="422"/>
      <c r="BD56" s="423" t="str">
        <f t="shared" si="16"/>
        <v/>
      </c>
      <c r="BE56" s="424"/>
      <c r="BF56" s="425"/>
      <c r="BG56" s="426">
        <f t="shared" si="17"/>
        <v>0</v>
      </c>
      <c r="BH56" s="426"/>
      <c r="BI56" s="426"/>
      <c r="BJ56" s="426">
        <f t="shared" si="18"/>
        <v>0</v>
      </c>
      <c r="BK56" s="426"/>
      <c r="BL56" s="426"/>
      <c r="BM56" s="394"/>
      <c r="BN56" s="392"/>
      <c r="BO56" s="392"/>
      <c r="BP56" s="392"/>
      <c r="BQ56" s="392"/>
      <c r="BR56" s="392"/>
      <c r="BS56" s="392"/>
      <c r="BT56" s="392"/>
      <c r="BU56" s="392"/>
      <c r="BV56" s="392"/>
      <c r="BW56" s="392"/>
      <c r="BX56" s="392"/>
      <c r="BY56" s="392"/>
      <c r="BZ56" s="392"/>
      <c r="CA56" s="392"/>
      <c r="CB56" s="392"/>
      <c r="CC56" s="392"/>
      <c r="CD56" s="392"/>
      <c r="CE56" s="392"/>
      <c r="CF56" s="392"/>
      <c r="CG56" s="392"/>
      <c r="CH56" s="392"/>
      <c r="CI56" s="392"/>
      <c r="CJ56" s="392"/>
      <c r="CK56" s="392"/>
      <c r="CL56" s="392"/>
      <c r="CM56" s="392"/>
      <c r="CN56" s="393"/>
      <c r="CO56" s="130"/>
      <c r="CP56" s="131"/>
      <c r="CQ56" s="132"/>
    </row>
    <row r="57" spans="2:95" ht="16.5" customHeight="1">
      <c r="B57" s="427" t="s">
        <v>191</v>
      </c>
      <c r="C57" s="428"/>
      <c r="D57" s="394"/>
      <c r="E57" s="392"/>
      <c r="F57" s="392"/>
      <c r="G57" s="392"/>
      <c r="H57" s="392"/>
      <c r="I57" s="392"/>
      <c r="J57" s="392"/>
      <c r="K57" s="392"/>
      <c r="L57" s="392"/>
      <c r="M57" s="393"/>
      <c r="N57" s="405"/>
      <c r="O57" s="406"/>
      <c r="P57" s="406"/>
      <c r="Q57" s="406"/>
      <c r="R57" s="407"/>
      <c r="S57" s="440"/>
      <c r="T57" s="441"/>
      <c r="U57" s="441"/>
      <c r="V57" s="442"/>
      <c r="W57" s="405"/>
      <c r="X57" s="407"/>
      <c r="Y57" s="405"/>
      <c r="Z57" s="407"/>
      <c r="AA57" s="400"/>
      <c r="AB57" s="401"/>
      <c r="AC57" s="402"/>
      <c r="AD57" s="431">
        <f t="shared" si="11"/>
        <v>0</v>
      </c>
      <c r="AE57" s="432"/>
      <c r="AF57" s="432"/>
      <c r="AG57" s="432"/>
      <c r="AH57" s="432"/>
      <c r="AI57" s="432"/>
      <c r="AJ57" s="432"/>
      <c r="AK57" s="432"/>
      <c r="AL57" s="432"/>
      <c r="AM57" s="432"/>
      <c r="AN57" s="433"/>
      <c r="AO57" s="431">
        <f t="shared" si="12"/>
        <v>0</v>
      </c>
      <c r="AP57" s="432"/>
      <c r="AQ57" s="433"/>
      <c r="AR57" s="431">
        <f t="shared" si="13"/>
        <v>0</v>
      </c>
      <c r="AS57" s="432"/>
      <c r="AT57" s="433"/>
      <c r="AU57" s="431">
        <f t="shared" si="14"/>
        <v>0</v>
      </c>
      <c r="AV57" s="432"/>
      <c r="AW57" s="433"/>
      <c r="AX57" s="431">
        <f t="shared" si="15"/>
        <v>0</v>
      </c>
      <c r="AY57" s="432"/>
      <c r="AZ57" s="433"/>
      <c r="BA57" s="420"/>
      <c r="BB57" s="421"/>
      <c r="BC57" s="422"/>
      <c r="BD57" s="423" t="str">
        <f t="shared" si="16"/>
        <v/>
      </c>
      <c r="BE57" s="424"/>
      <c r="BF57" s="425"/>
      <c r="BG57" s="426">
        <f t="shared" si="17"/>
        <v>0</v>
      </c>
      <c r="BH57" s="426"/>
      <c r="BI57" s="426"/>
      <c r="BJ57" s="426">
        <f t="shared" si="18"/>
        <v>0</v>
      </c>
      <c r="BK57" s="426"/>
      <c r="BL57" s="426"/>
      <c r="BM57" s="394"/>
      <c r="BN57" s="392"/>
      <c r="BO57" s="392"/>
      <c r="BP57" s="392"/>
      <c r="BQ57" s="392"/>
      <c r="BR57" s="392"/>
      <c r="BS57" s="392"/>
      <c r="BT57" s="392"/>
      <c r="BU57" s="392"/>
      <c r="BV57" s="392"/>
      <c r="BW57" s="392"/>
      <c r="BX57" s="392"/>
      <c r="BY57" s="392"/>
      <c r="BZ57" s="392"/>
      <c r="CA57" s="392"/>
      <c r="CB57" s="392"/>
      <c r="CC57" s="392"/>
      <c r="CD57" s="392"/>
      <c r="CE57" s="392"/>
      <c r="CF57" s="392"/>
      <c r="CG57" s="392"/>
      <c r="CH57" s="392"/>
      <c r="CI57" s="392"/>
      <c r="CJ57" s="392"/>
      <c r="CK57" s="392"/>
      <c r="CL57" s="392"/>
      <c r="CM57" s="392"/>
      <c r="CN57" s="393"/>
      <c r="CO57" s="130"/>
      <c r="CP57" s="131"/>
      <c r="CQ57" s="132"/>
    </row>
    <row r="58" spans="2:95" ht="16.5" customHeight="1">
      <c r="B58" s="427" t="s">
        <v>192</v>
      </c>
      <c r="C58" s="428"/>
      <c r="D58" s="394"/>
      <c r="E58" s="392"/>
      <c r="F58" s="392"/>
      <c r="G58" s="392"/>
      <c r="H58" s="392"/>
      <c r="I58" s="392"/>
      <c r="J58" s="392"/>
      <c r="K58" s="392"/>
      <c r="L58" s="392"/>
      <c r="M58" s="393"/>
      <c r="N58" s="405"/>
      <c r="O58" s="406"/>
      <c r="P58" s="406"/>
      <c r="Q58" s="406"/>
      <c r="R58" s="407"/>
      <c r="S58" s="440"/>
      <c r="T58" s="441"/>
      <c r="U58" s="441"/>
      <c r="V58" s="442"/>
      <c r="W58" s="405"/>
      <c r="X58" s="407"/>
      <c r="Y58" s="405"/>
      <c r="Z58" s="407"/>
      <c r="AA58" s="400"/>
      <c r="AB58" s="401"/>
      <c r="AC58" s="402"/>
      <c r="AD58" s="431">
        <f t="shared" si="11"/>
        <v>0</v>
      </c>
      <c r="AE58" s="432"/>
      <c r="AF58" s="432"/>
      <c r="AG58" s="432"/>
      <c r="AH58" s="432"/>
      <c r="AI58" s="432"/>
      <c r="AJ58" s="432"/>
      <c r="AK58" s="432"/>
      <c r="AL58" s="432"/>
      <c r="AM58" s="432"/>
      <c r="AN58" s="433"/>
      <c r="AO58" s="431">
        <f t="shared" si="12"/>
        <v>0</v>
      </c>
      <c r="AP58" s="432"/>
      <c r="AQ58" s="433"/>
      <c r="AR58" s="431">
        <f t="shared" si="13"/>
        <v>0</v>
      </c>
      <c r="AS58" s="432"/>
      <c r="AT58" s="433"/>
      <c r="AU58" s="431">
        <f t="shared" si="14"/>
        <v>0</v>
      </c>
      <c r="AV58" s="432"/>
      <c r="AW58" s="433"/>
      <c r="AX58" s="431">
        <f t="shared" si="15"/>
        <v>0</v>
      </c>
      <c r="AY58" s="432"/>
      <c r="AZ58" s="433"/>
      <c r="BA58" s="420"/>
      <c r="BB58" s="421"/>
      <c r="BC58" s="422"/>
      <c r="BD58" s="423" t="str">
        <f t="shared" si="16"/>
        <v/>
      </c>
      <c r="BE58" s="424"/>
      <c r="BF58" s="425"/>
      <c r="BG58" s="426">
        <f t="shared" si="17"/>
        <v>0</v>
      </c>
      <c r="BH58" s="426"/>
      <c r="BI58" s="426"/>
      <c r="BJ58" s="426">
        <f t="shared" si="18"/>
        <v>0</v>
      </c>
      <c r="BK58" s="426"/>
      <c r="BL58" s="426"/>
      <c r="BM58" s="394"/>
      <c r="BN58" s="392"/>
      <c r="BO58" s="392"/>
      <c r="BP58" s="392"/>
      <c r="BQ58" s="392"/>
      <c r="BR58" s="392"/>
      <c r="BS58" s="392"/>
      <c r="BT58" s="392"/>
      <c r="BU58" s="392"/>
      <c r="BV58" s="392"/>
      <c r="BW58" s="392"/>
      <c r="BX58" s="392"/>
      <c r="BY58" s="392"/>
      <c r="BZ58" s="392"/>
      <c r="CA58" s="392"/>
      <c r="CB58" s="392"/>
      <c r="CC58" s="392"/>
      <c r="CD58" s="392"/>
      <c r="CE58" s="392"/>
      <c r="CF58" s="392"/>
      <c r="CG58" s="392"/>
      <c r="CH58" s="392"/>
      <c r="CI58" s="392"/>
      <c r="CJ58" s="392"/>
      <c r="CK58" s="392"/>
      <c r="CL58" s="392"/>
      <c r="CM58" s="392"/>
      <c r="CN58" s="393"/>
      <c r="CO58" s="130"/>
      <c r="CP58" s="131"/>
      <c r="CQ58" s="132"/>
    </row>
    <row r="59" spans="2:95" ht="16.5" customHeight="1">
      <c r="B59" s="427" t="s">
        <v>193</v>
      </c>
      <c r="C59" s="428"/>
      <c r="D59" s="394"/>
      <c r="E59" s="392"/>
      <c r="F59" s="392"/>
      <c r="G59" s="392"/>
      <c r="H59" s="392"/>
      <c r="I59" s="392"/>
      <c r="J59" s="392"/>
      <c r="K59" s="392"/>
      <c r="L59" s="392"/>
      <c r="M59" s="393"/>
      <c r="N59" s="405"/>
      <c r="O59" s="406"/>
      <c r="P59" s="406"/>
      <c r="Q59" s="406"/>
      <c r="R59" s="407"/>
      <c r="S59" s="440"/>
      <c r="T59" s="441"/>
      <c r="U59" s="441"/>
      <c r="V59" s="442"/>
      <c r="W59" s="405"/>
      <c r="X59" s="407"/>
      <c r="Y59" s="405"/>
      <c r="Z59" s="407"/>
      <c r="AA59" s="400"/>
      <c r="AB59" s="401"/>
      <c r="AC59" s="402"/>
      <c r="AD59" s="431">
        <f t="shared" si="11"/>
        <v>0</v>
      </c>
      <c r="AE59" s="432"/>
      <c r="AF59" s="432"/>
      <c r="AG59" s="432"/>
      <c r="AH59" s="432"/>
      <c r="AI59" s="432"/>
      <c r="AJ59" s="432"/>
      <c r="AK59" s="432"/>
      <c r="AL59" s="432"/>
      <c r="AM59" s="432"/>
      <c r="AN59" s="433"/>
      <c r="AO59" s="431">
        <f t="shared" si="12"/>
        <v>0</v>
      </c>
      <c r="AP59" s="432"/>
      <c r="AQ59" s="433"/>
      <c r="AR59" s="431">
        <f t="shared" si="13"/>
        <v>0</v>
      </c>
      <c r="AS59" s="432"/>
      <c r="AT59" s="433"/>
      <c r="AU59" s="431">
        <f t="shared" si="14"/>
        <v>0</v>
      </c>
      <c r="AV59" s="432"/>
      <c r="AW59" s="433"/>
      <c r="AX59" s="431">
        <f t="shared" si="15"/>
        <v>0</v>
      </c>
      <c r="AY59" s="432"/>
      <c r="AZ59" s="433"/>
      <c r="BA59" s="420"/>
      <c r="BB59" s="421"/>
      <c r="BC59" s="422"/>
      <c r="BD59" s="423" t="str">
        <f t="shared" si="16"/>
        <v/>
      </c>
      <c r="BE59" s="424"/>
      <c r="BF59" s="425"/>
      <c r="BG59" s="426">
        <f t="shared" si="17"/>
        <v>0</v>
      </c>
      <c r="BH59" s="426"/>
      <c r="BI59" s="426"/>
      <c r="BJ59" s="426">
        <f t="shared" si="18"/>
        <v>0</v>
      </c>
      <c r="BK59" s="426"/>
      <c r="BL59" s="426"/>
      <c r="BM59" s="394"/>
      <c r="BN59" s="392"/>
      <c r="BO59" s="392"/>
      <c r="BP59" s="392"/>
      <c r="BQ59" s="392"/>
      <c r="BR59" s="392"/>
      <c r="BS59" s="392"/>
      <c r="BT59" s="392"/>
      <c r="BU59" s="392"/>
      <c r="BV59" s="392"/>
      <c r="BW59" s="392"/>
      <c r="BX59" s="392"/>
      <c r="BY59" s="392"/>
      <c r="BZ59" s="392"/>
      <c r="CA59" s="392"/>
      <c r="CB59" s="392"/>
      <c r="CC59" s="392"/>
      <c r="CD59" s="392"/>
      <c r="CE59" s="392"/>
      <c r="CF59" s="392"/>
      <c r="CG59" s="392"/>
      <c r="CH59" s="392"/>
      <c r="CI59" s="392"/>
      <c r="CJ59" s="392"/>
      <c r="CK59" s="392"/>
      <c r="CL59" s="392"/>
      <c r="CM59" s="392"/>
      <c r="CN59" s="393"/>
      <c r="CO59" s="130"/>
      <c r="CP59" s="131"/>
      <c r="CQ59" s="132"/>
    </row>
    <row r="60" spans="2:95" ht="16.5" customHeight="1">
      <c r="B60" s="427" t="s">
        <v>194</v>
      </c>
      <c r="C60" s="428"/>
      <c r="D60" s="394"/>
      <c r="E60" s="392"/>
      <c r="F60" s="392"/>
      <c r="G60" s="392"/>
      <c r="H60" s="392"/>
      <c r="I60" s="392"/>
      <c r="J60" s="392"/>
      <c r="K60" s="392"/>
      <c r="L60" s="392"/>
      <c r="M60" s="393"/>
      <c r="N60" s="405"/>
      <c r="O60" s="406"/>
      <c r="P60" s="406"/>
      <c r="Q60" s="406"/>
      <c r="R60" s="407"/>
      <c r="S60" s="440"/>
      <c r="T60" s="441"/>
      <c r="U60" s="441"/>
      <c r="V60" s="442"/>
      <c r="W60" s="405"/>
      <c r="X60" s="407"/>
      <c r="Y60" s="405"/>
      <c r="Z60" s="407"/>
      <c r="AA60" s="400"/>
      <c r="AB60" s="401"/>
      <c r="AC60" s="402"/>
      <c r="AD60" s="431">
        <f t="shared" si="11"/>
        <v>0</v>
      </c>
      <c r="AE60" s="432"/>
      <c r="AF60" s="432"/>
      <c r="AG60" s="432"/>
      <c r="AH60" s="432"/>
      <c r="AI60" s="432"/>
      <c r="AJ60" s="432"/>
      <c r="AK60" s="432"/>
      <c r="AL60" s="432"/>
      <c r="AM60" s="432"/>
      <c r="AN60" s="433"/>
      <c r="AO60" s="431">
        <f t="shared" si="12"/>
        <v>0</v>
      </c>
      <c r="AP60" s="432"/>
      <c r="AQ60" s="433"/>
      <c r="AR60" s="431">
        <f t="shared" si="13"/>
        <v>0</v>
      </c>
      <c r="AS60" s="432"/>
      <c r="AT60" s="433"/>
      <c r="AU60" s="431">
        <f t="shared" si="14"/>
        <v>0</v>
      </c>
      <c r="AV60" s="432"/>
      <c r="AW60" s="433"/>
      <c r="AX60" s="431">
        <f t="shared" si="15"/>
        <v>0</v>
      </c>
      <c r="AY60" s="432"/>
      <c r="AZ60" s="433"/>
      <c r="BA60" s="420"/>
      <c r="BB60" s="421"/>
      <c r="BC60" s="422"/>
      <c r="BD60" s="423" t="str">
        <f t="shared" si="16"/>
        <v/>
      </c>
      <c r="BE60" s="424"/>
      <c r="BF60" s="425"/>
      <c r="BG60" s="426">
        <f t="shared" si="17"/>
        <v>0</v>
      </c>
      <c r="BH60" s="426"/>
      <c r="BI60" s="426"/>
      <c r="BJ60" s="426">
        <f t="shared" si="18"/>
        <v>0</v>
      </c>
      <c r="BK60" s="426"/>
      <c r="BL60" s="426"/>
      <c r="BM60" s="394"/>
      <c r="BN60" s="392"/>
      <c r="BO60" s="392"/>
      <c r="BP60" s="392"/>
      <c r="BQ60" s="392"/>
      <c r="BR60" s="392"/>
      <c r="BS60" s="392"/>
      <c r="BT60" s="392"/>
      <c r="BU60" s="392"/>
      <c r="BV60" s="392"/>
      <c r="BW60" s="392"/>
      <c r="BX60" s="392"/>
      <c r="BY60" s="392"/>
      <c r="BZ60" s="392"/>
      <c r="CA60" s="392"/>
      <c r="CB60" s="392"/>
      <c r="CC60" s="392"/>
      <c r="CD60" s="392"/>
      <c r="CE60" s="392"/>
      <c r="CF60" s="392"/>
      <c r="CG60" s="392"/>
      <c r="CH60" s="392"/>
      <c r="CI60" s="392"/>
      <c r="CJ60" s="392"/>
      <c r="CK60" s="392"/>
      <c r="CL60" s="392"/>
      <c r="CM60" s="392"/>
      <c r="CN60" s="393"/>
      <c r="CO60" s="130"/>
      <c r="CP60" s="131"/>
      <c r="CQ60" s="132"/>
    </row>
    <row r="61" spans="2:95" ht="16.5" customHeight="1">
      <c r="B61" s="427" t="s">
        <v>195</v>
      </c>
      <c r="C61" s="428"/>
      <c r="D61" s="394"/>
      <c r="E61" s="392"/>
      <c r="F61" s="392"/>
      <c r="G61" s="392"/>
      <c r="H61" s="392"/>
      <c r="I61" s="392"/>
      <c r="J61" s="392"/>
      <c r="K61" s="392"/>
      <c r="L61" s="392"/>
      <c r="M61" s="393"/>
      <c r="N61" s="405"/>
      <c r="O61" s="406"/>
      <c r="P61" s="406"/>
      <c r="Q61" s="406"/>
      <c r="R61" s="407"/>
      <c r="S61" s="438"/>
      <c r="T61" s="438"/>
      <c r="U61" s="438"/>
      <c r="V61" s="438"/>
      <c r="W61" s="405"/>
      <c r="X61" s="407"/>
      <c r="Y61" s="405"/>
      <c r="Z61" s="407"/>
      <c r="AA61" s="400"/>
      <c r="AB61" s="401"/>
      <c r="AC61" s="402"/>
      <c r="AD61" s="431">
        <f t="shared" si="11"/>
        <v>0</v>
      </c>
      <c r="AE61" s="432"/>
      <c r="AF61" s="432"/>
      <c r="AG61" s="432"/>
      <c r="AH61" s="432"/>
      <c r="AI61" s="432"/>
      <c r="AJ61" s="432"/>
      <c r="AK61" s="432"/>
      <c r="AL61" s="432"/>
      <c r="AM61" s="432"/>
      <c r="AN61" s="433"/>
      <c r="AO61" s="431">
        <f t="shared" si="12"/>
        <v>0</v>
      </c>
      <c r="AP61" s="432"/>
      <c r="AQ61" s="433"/>
      <c r="AR61" s="431">
        <f t="shared" si="13"/>
        <v>0</v>
      </c>
      <c r="AS61" s="432"/>
      <c r="AT61" s="433"/>
      <c r="AU61" s="431">
        <f t="shared" si="14"/>
        <v>0</v>
      </c>
      <c r="AV61" s="432"/>
      <c r="AW61" s="433"/>
      <c r="AX61" s="431">
        <f t="shared" si="15"/>
        <v>0</v>
      </c>
      <c r="AY61" s="432"/>
      <c r="AZ61" s="433"/>
      <c r="BA61" s="420"/>
      <c r="BB61" s="421"/>
      <c r="BC61" s="422"/>
      <c r="BD61" s="423" t="str">
        <f t="shared" si="16"/>
        <v/>
      </c>
      <c r="BE61" s="424"/>
      <c r="BF61" s="425"/>
      <c r="BG61" s="426">
        <f t="shared" si="17"/>
        <v>0</v>
      </c>
      <c r="BH61" s="426"/>
      <c r="BI61" s="426"/>
      <c r="BJ61" s="426">
        <f t="shared" si="18"/>
        <v>0</v>
      </c>
      <c r="BK61" s="426"/>
      <c r="BL61" s="426"/>
      <c r="BM61" s="394"/>
      <c r="BN61" s="392"/>
      <c r="BO61" s="392"/>
      <c r="BP61" s="392"/>
      <c r="BQ61" s="392"/>
      <c r="BR61" s="392"/>
      <c r="BS61" s="392"/>
      <c r="BT61" s="392"/>
      <c r="BU61" s="392"/>
      <c r="BV61" s="392"/>
      <c r="BW61" s="392"/>
      <c r="BX61" s="392"/>
      <c r="BY61" s="392"/>
      <c r="BZ61" s="392"/>
      <c r="CA61" s="392"/>
      <c r="CB61" s="392"/>
      <c r="CC61" s="392"/>
      <c r="CD61" s="392"/>
      <c r="CE61" s="392"/>
      <c r="CF61" s="392"/>
      <c r="CG61" s="392"/>
      <c r="CH61" s="392"/>
      <c r="CI61" s="392"/>
      <c r="CJ61" s="392"/>
      <c r="CK61" s="392"/>
      <c r="CL61" s="392"/>
      <c r="CM61" s="392"/>
      <c r="CN61" s="393"/>
      <c r="CO61" s="130"/>
      <c r="CP61" s="131"/>
      <c r="CQ61" s="132"/>
    </row>
    <row r="62" spans="2:95" ht="16.5" customHeight="1">
      <c r="B62" s="427" t="s">
        <v>196</v>
      </c>
      <c r="C62" s="428"/>
      <c r="D62" s="394"/>
      <c r="E62" s="392"/>
      <c r="F62" s="392"/>
      <c r="G62" s="392"/>
      <c r="H62" s="392"/>
      <c r="I62" s="392"/>
      <c r="J62" s="392"/>
      <c r="K62" s="392"/>
      <c r="L62" s="392"/>
      <c r="M62" s="393"/>
      <c r="N62" s="405"/>
      <c r="O62" s="406"/>
      <c r="P62" s="406"/>
      <c r="Q62" s="406"/>
      <c r="R62" s="407"/>
      <c r="S62" s="440"/>
      <c r="T62" s="441"/>
      <c r="U62" s="441"/>
      <c r="V62" s="442"/>
      <c r="W62" s="405"/>
      <c r="X62" s="407"/>
      <c r="Y62" s="405"/>
      <c r="Z62" s="407"/>
      <c r="AA62" s="400"/>
      <c r="AB62" s="401"/>
      <c r="AC62" s="402"/>
      <c r="AD62" s="431">
        <f t="shared" si="11"/>
        <v>0</v>
      </c>
      <c r="AE62" s="432"/>
      <c r="AF62" s="432"/>
      <c r="AG62" s="432"/>
      <c r="AH62" s="432"/>
      <c r="AI62" s="432"/>
      <c r="AJ62" s="432"/>
      <c r="AK62" s="432"/>
      <c r="AL62" s="432"/>
      <c r="AM62" s="432"/>
      <c r="AN62" s="433"/>
      <c r="AO62" s="431">
        <f t="shared" si="12"/>
        <v>0</v>
      </c>
      <c r="AP62" s="432"/>
      <c r="AQ62" s="433"/>
      <c r="AR62" s="431">
        <f t="shared" si="13"/>
        <v>0</v>
      </c>
      <c r="AS62" s="432"/>
      <c r="AT62" s="433"/>
      <c r="AU62" s="431">
        <f t="shared" si="14"/>
        <v>0</v>
      </c>
      <c r="AV62" s="432"/>
      <c r="AW62" s="433"/>
      <c r="AX62" s="431">
        <f t="shared" si="15"/>
        <v>0</v>
      </c>
      <c r="AY62" s="432"/>
      <c r="AZ62" s="433"/>
      <c r="BA62" s="420"/>
      <c r="BB62" s="421"/>
      <c r="BC62" s="422"/>
      <c r="BD62" s="423" t="str">
        <f t="shared" si="16"/>
        <v/>
      </c>
      <c r="BE62" s="424"/>
      <c r="BF62" s="425"/>
      <c r="BG62" s="426">
        <f t="shared" si="17"/>
        <v>0</v>
      </c>
      <c r="BH62" s="426"/>
      <c r="BI62" s="426"/>
      <c r="BJ62" s="426">
        <f t="shared" si="18"/>
        <v>0</v>
      </c>
      <c r="BK62" s="426"/>
      <c r="BL62" s="426"/>
      <c r="BM62" s="394"/>
      <c r="BN62" s="392"/>
      <c r="BO62" s="392"/>
      <c r="BP62" s="392"/>
      <c r="BQ62" s="392"/>
      <c r="BR62" s="392"/>
      <c r="BS62" s="392"/>
      <c r="BT62" s="392"/>
      <c r="BU62" s="392"/>
      <c r="BV62" s="392"/>
      <c r="BW62" s="392"/>
      <c r="BX62" s="392"/>
      <c r="BY62" s="392"/>
      <c r="BZ62" s="392"/>
      <c r="CA62" s="392"/>
      <c r="CB62" s="392"/>
      <c r="CC62" s="392"/>
      <c r="CD62" s="392"/>
      <c r="CE62" s="392"/>
      <c r="CF62" s="392"/>
      <c r="CG62" s="392"/>
      <c r="CH62" s="392"/>
      <c r="CI62" s="392"/>
      <c r="CJ62" s="392"/>
      <c r="CK62" s="392"/>
      <c r="CL62" s="392"/>
      <c r="CM62" s="392"/>
      <c r="CN62" s="393"/>
      <c r="CO62" s="130"/>
      <c r="CP62" s="131"/>
      <c r="CQ62" s="132"/>
    </row>
    <row r="63" spans="2:95" ht="16.5" customHeight="1">
      <c r="B63" s="427" t="s">
        <v>197</v>
      </c>
      <c r="C63" s="428"/>
      <c r="D63" s="394"/>
      <c r="E63" s="392"/>
      <c r="F63" s="392"/>
      <c r="G63" s="392"/>
      <c r="H63" s="392"/>
      <c r="I63" s="392"/>
      <c r="J63" s="392"/>
      <c r="K63" s="392"/>
      <c r="L63" s="392"/>
      <c r="M63" s="393"/>
      <c r="N63" s="405"/>
      <c r="O63" s="406"/>
      <c r="P63" s="406"/>
      <c r="Q63" s="406"/>
      <c r="R63" s="407"/>
      <c r="S63" s="440"/>
      <c r="T63" s="441"/>
      <c r="U63" s="441"/>
      <c r="V63" s="442"/>
      <c r="W63" s="405"/>
      <c r="X63" s="407"/>
      <c r="Y63" s="405"/>
      <c r="Z63" s="407"/>
      <c r="AA63" s="400"/>
      <c r="AB63" s="401"/>
      <c r="AC63" s="402"/>
      <c r="AD63" s="431">
        <f t="shared" si="11"/>
        <v>0</v>
      </c>
      <c r="AE63" s="432"/>
      <c r="AF63" s="432"/>
      <c r="AG63" s="432"/>
      <c r="AH63" s="432"/>
      <c r="AI63" s="432"/>
      <c r="AJ63" s="432"/>
      <c r="AK63" s="432"/>
      <c r="AL63" s="432"/>
      <c r="AM63" s="432"/>
      <c r="AN63" s="433"/>
      <c r="AO63" s="431">
        <f t="shared" si="12"/>
        <v>0</v>
      </c>
      <c r="AP63" s="432"/>
      <c r="AQ63" s="433"/>
      <c r="AR63" s="431">
        <f t="shared" si="13"/>
        <v>0</v>
      </c>
      <c r="AS63" s="432"/>
      <c r="AT63" s="433"/>
      <c r="AU63" s="431">
        <f t="shared" si="14"/>
        <v>0</v>
      </c>
      <c r="AV63" s="432"/>
      <c r="AW63" s="433"/>
      <c r="AX63" s="431">
        <f t="shared" si="15"/>
        <v>0</v>
      </c>
      <c r="AY63" s="432"/>
      <c r="AZ63" s="433"/>
      <c r="BA63" s="420"/>
      <c r="BB63" s="421"/>
      <c r="BC63" s="422"/>
      <c r="BD63" s="423" t="str">
        <f t="shared" si="16"/>
        <v/>
      </c>
      <c r="BE63" s="424"/>
      <c r="BF63" s="425"/>
      <c r="BG63" s="426">
        <f t="shared" si="17"/>
        <v>0</v>
      </c>
      <c r="BH63" s="426"/>
      <c r="BI63" s="426"/>
      <c r="BJ63" s="426">
        <f t="shared" si="18"/>
        <v>0</v>
      </c>
      <c r="BK63" s="426"/>
      <c r="BL63" s="426"/>
      <c r="BM63" s="394"/>
      <c r="BN63" s="392"/>
      <c r="BO63" s="392"/>
      <c r="BP63" s="392"/>
      <c r="BQ63" s="392"/>
      <c r="BR63" s="392"/>
      <c r="BS63" s="392"/>
      <c r="BT63" s="392"/>
      <c r="BU63" s="392"/>
      <c r="BV63" s="392"/>
      <c r="BW63" s="392"/>
      <c r="BX63" s="392"/>
      <c r="BY63" s="392"/>
      <c r="BZ63" s="392"/>
      <c r="CA63" s="392"/>
      <c r="CB63" s="392"/>
      <c r="CC63" s="392"/>
      <c r="CD63" s="392"/>
      <c r="CE63" s="392"/>
      <c r="CF63" s="392"/>
      <c r="CG63" s="392"/>
      <c r="CH63" s="392"/>
      <c r="CI63" s="392"/>
      <c r="CJ63" s="392"/>
      <c r="CK63" s="392"/>
      <c r="CL63" s="392"/>
      <c r="CM63" s="392"/>
      <c r="CN63" s="393"/>
      <c r="CO63" s="130"/>
      <c r="CP63" s="131"/>
      <c r="CQ63" s="132"/>
    </row>
    <row r="64" spans="2:95" ht="16.5" customHeight="1">
      <c r="B64" s="427" t="s">
        <v>198</v>
      </c>
      <c r="C64" s="428"/>
      <c r="D64" s="394"/>
      <c r="E64" s="392"/>
      <c r="F64" s="392"/>
      <c r="G64" s="392"/>
      <c r="H64" s="392"/>
      <c r="I64" s="392"/>
      <c r="J64" s="392"/>
      <c r="K64" s="392"/>
      <c r="L64" s="392"/>
      <c r="M64" s="393"/>
      <c r="N64" s="405"/>
      <c r="O64" s="406"/>
      <c r="P64" s="406"/>
      <c r="Q64" s="406"/>
      <c r="R64" s="407"/>
      <c r="S64" s="440"/>
      <c r="T64" s="441"/>
      <c r="U64" s="441"/>
      <c r="V64" s="442"/>
      <c r="W64" s="405"/>
      <c r="X64" s="407"/>
      <c r="Y64" s="405"/>
      <c r="Z64" s="407"/>
      <c r="AA64" s="400"/>
      <c r="AB64" s="401"/>
      <c r="AC64" s="402"/>
      <c r="AD64" s="431">
        <f t="shared" si="11"/>
        <v>0</v>
      </c>
      <c r="AE64" s="432"/>
      <c r="AF64" s="432"/>
      <c r="AG64" s="432"/>
      <c r="AH64" s="432"/>
      <c r="AI64" s="432"/>
      <c r="AJ64" s="432"/>
      <c r="AK64" s="432"/>
      <c r="AL64" s="432"/>
      <c r="AM64" s="432"/>
      <c r="AN64" s="433"/>
      <c r="AO64" s="431">
        <f t="shared" si="12"/>
        <v>0</v>
      </c>
      <c r="AP64" s="432"/>
      <c r="AQ64" s="433"/>
      <c r="AR64" s="431">
        <f t="shared" si="13"/>
        <v>0</v>
      </c>
      <c r="AS64" s="432"/>
      <c r="AT64" s="433"/>
      <c r="AU64" s="431">
        <f t="shared" si="14"/>
        <v>0</v>
      </c>
      <c r="AV64" s="432"/>
      <c r="AW64" s="433"/>
      <c r="AX64" s="431">
        <f t="shared" si="15"/>
        <v>0</v>
      </c>
      <c r="AY64" s="432"/>
      <c r="AZ64" s="433"/>
      <c r="BA64" s="420"/>
      <c r="BB64" s="421"/>
      <c r="BC64" s="422"/>
      <c r="BD64" s="423" t="str">
        <f t="shared" si="16"/>
        <v/>
      </c>
      <c r="BE64" s="424"/>
      <c r="BF64" s="425"/>
      <c r="BG64" s="426">
        <f t="shared" si="17"/>
        <v>0</v>
      </c>
      <c r="BH64" s="426"/>
      <c r="BI64" s="426"/>
      <c r="BJ64" s="426">
        <f t="shared" si="18"/>
        <v>0</v>
      </c>
      <c r="BK64" s="426"/>
      <c r="BL64" s="426"/>
      <c r="BM64" s="394"/>
      <c r="BN64" s="392"/>
      <c r="BO64" s="392"/>
      <c r="BP64" s="392"/>
      <c r="BQ64" s="392"/>
      <c r="BR64" s="392"/>
      <c r="BS64" s="392"/>
      <c r="BT64" s="392"/>
      <c r="BU64" s="392"/>
      <c r="BV64" s="392"/>
      <c r="BW64" s="392"/>
      <c r="BX64" s="392"/>
      <c r="BY64" s="392"/>
      <c r="BZ64" s="392"/>
      <c r="CA64" s="392"/>
      <c r="CB64" s="392"/>
      <c r="CC64" s="392"/>
      <c r="CD64" s="392"/>
      <c r="CE64" s="392"/>
      <c r="CF64" s="392"/>
      <c r="CG64" s="392"/>
      <c r="CH64" s="392"/>
      <c r="CI64" s="392"/>
      <c r="CJ64" s="392"/>
      <c r="CK64" s="392"/>
      <c r="CL64" s="392"/>
      <c r="CM64" s="392"/>
      <c r="CN64" s="393"/>
      <c r="CO64" s="130"/>
      <c r="CP64" s="131"/>
      <c r="CQ64" s="132"/>
    </row>
    <row r="65" spans="1:95" ht="16.5" customHeight="1">
      <c r="B65" s="427" t="s">
        <v>199</v>
      </c>
      <c r="C65" s="428"/>
      <c r="D65" s="394"/>
      <c r="E65" s="392"/>
      <c r="F65" s="392"/>
      <c r="G65" s="392"/>
      <c r="H65" s="392"/>
      <c r="I65" s="392"/>
      <c r="J65" s="392"/>
      <c r="K65" s="392"/>
      <c r="L65" s="392"/>
      <c r="M65" s="393"/>
      <c r="N65" s="405"/>
      <c r="O65" s="406"/>
      <c r="P65" s="406"/>
      <c r="Q65" s="406"/>
      <c r="R65" s="407"/>
      <c r="S65" s="440"/>
      <c r="T65" s="441"/>
      <c r="U65" s="441"/>
      <c r="V65" s="442"/>
      <c r="W65" s="405"/>
      <c r="X65" s="407"/>
      <c r="Y65" s="405"/>
      <c r="Z65" s="407"/>
      <c r="AA65" s="400"/>
      <c r="AB65" s="401"/>
      <c r="AC65" s="402"/>
      <c r="AD65" s="431">
        <f t="shared" si="11"/>
        <v>0</v>
      </c>
      <c r="AE65" s="432"/>
      <c r="AF65" s="432"/>
      <c r="AG65" s="432"/>
      <c r="AH65" s="432"/>
      <c r="AI65" s="432"/>
      <c r="AJ65" s="432"/>
      <c r="AK65" s="432"/>
      <c r="AL65" s="432"/>
      <c r="AM65" s="432"/>
      <c r="AN65" s="433"/>
      <c r="AO65" s="431">
        <f t="shared" si="12"/>
        <v>0</v>
      </c>
      <c r="AP65" s="432"/>
      <c r="AQ65" s="433"/>
      <c r="AR65" s="431">
        <f t="shared" si="13"/>
        <v>0</v>
      </c>
      <c r="AS65" s="432"/>
      <c r="AT65" s="433"/>
      <c r="AU65" s="431">
        <f t="shared" si="14"/>
        <v>0</v>
      </c>
      <c r="AV65" s="432"/>
      <c r="AW65" s="433"/>
      <c r="AX65" s="431">
        <f t="shared" si="15"/>
        <v>0</v>
      </c>
      <c r="AY65" s="432"/>
      <c r="AZ65" s="433"/>
      <c r="BA65" s="420"/>
      <c r="BB65" s="421"/>
      <c r="BC65" s="422"/>
      <c r="BD65" s="423" t="str">
        <f t="shared" si="16"/>
        <v/>
      </c>
      <c r="BE65" s="424"/>
      <c r="BF65" s="425"/>
      <c r="BG65" s="426">
        <f t="shared" si="17"/>
        <v>0</v>
      </c>
      <c r="BH65" s="426"/>
      <c r="BI65" s="426"/>
      <c r="BJ65" s="426">
        <f t="shared" si="18"/>
        <v>0</v>
      </c>
      <c r="BK65" s="426"/>
      <c r="BL65" s="426"/>
      <c r="BM65" s="394"/>
      <c r="BN65" s="392"/>
      <c r="BO65" s="392"/>
      <c r="BP65" s="392"/>
      <c r="BQ65" s="392"/>
      <c r="BR65" s="392"/>
      <c r="BS65" s="392"/>
      <c r="BT65" s="392"/>
      <c r="BU65" s="392"/>
      <c r="BV65" s="392"/>
      <c r="BW65" s="392"/>
      <c r="BX65" s="392"/>
      <c r="BY65" s="392"/>
      <c r="BZ65" s="392"/>
      <c r="CA65" s="392"/>
      <c r="CB65" s="392"/>
      <c r="CC65" s="392"/>
      <c r="CD65" s="392"/>
      <c r="CE65" s="392"/>
      <c r="CF65" s="392"/>
      <c r="CG65" s="392"/>
      <c r="CH65" s="392"/>
      <c r="CI65" s="392"/>
      <c r="CJ65" s="392"/>
      <c r="CK65" s="392"/>
      <c r="CL65" s="392"/>
      <c r="CM65" s="392"/>
      <c r="CN65" s="393"/>
      <c r="CO65" s="130"/>
      <c r="CP65" s="131"/>
      <c r="CQ65" s="132"/>
    </row>
    <row r="66" spans="1:95" ht="16.5" customHeight="1">
      <c r="B66" s="427" t="s">
        <v>200</v>
      </c>
      <c r="C66" s="428"/>
      <c r="D66" s="394"/>
      <c r="E66" s="392"/>
      <c r="F66" s="392"/>
      <c r="G66" s="392"/>
      <c r="H66" s="392"/>
      <c r="I66" s="392"/>
      <c r="J66" s="392"/>
      <c r="K66" s="392"/>
      <c r="L66" s="392"/>
      <c r="M66" s="393"/>
      <c r="N66" s="405"/>
      <c r="O66" s="406"/>
      <c r="P66" s="406"/>
      <c r="Q66" s="406"/>
      <c r="R66" s="407"/>
      <c r="S66" s="438"/>
      <c r="T66" s="438"/>
      <c r="U66" s="438"/>
      <c r="V66" s="438"/>
      <c r="W66" s="405"/>
      <c r="X66" s="407"/>
      <c r="Y66" s="405"/>
      <c r="Z66" s="407"/>
      <c r="AA66" s="400"/>
      <c r="AB66" s="401"/>
      <c r="AC66" s="402"/>
      <c r="AD66" s="431">
        <f t="shared" si="11"/>
        <v>0</v>
      </c>
      <c r="AE66" s="432"/>
      <c r="AF66" s="432"/>
      <c r="AG66" s="432"/>
      <c r="AH66" s="432"/>
      <c r="AI66" s="432"/>
      <c r="AJ66" s="432"/>
      <c r="AK66" s="432"/>
      <c r="AL66" s="432"/>
      <c r="AM66" s="432"/>
      <c r="AN66" s="433"/>
      <c r="AO66" s="431">
        <f t="shared" si="12"/>
        <v>0</v>
      </c>
      <c r="AP66" s="432"/>
      <c r="AQ66" s="433"/>
      <c r="AR66" s="431">
        <f t="shared" si="13"/>
        <v>0</v>
      </c>
      <c r="AS66" s="432"/>
      <c r="AT66" s="433"/>
      <c r="AU66" s="431">
        <f t="shared" si="14"/>
        <v>0</v>
      </c>
      <c r="AV66" s="432"/>
      <c r="AW66" s="433"/>
      <c r="AX66" s="431">
        <f t="shared" si="15"/>
        <v>0</v>
      </c>
      <c r="AY66" s="432"/>
      <c r="AZ66" s="433"/>
      <c r="BA66" s="420"/>
      <c r="BB66" s="421"/>
      <c r="BC66" s="422"/>
      <c r="BD66" s="423" t="str">
        <f t="shared" si="16"/>
        <v/>
      </c>
      <c r="BE66" s="424"/>
      <c r="BF66" s="425"/>
      <c r="BG66" s="426">
        <f t="shared" si="17"/>
        <v>0</v>
      </c>
      <c r="BH66" s="426"/>
      <c r="BI66" s="426"/>
      <c r="BJ66" s="426">
        <f t="shared" si="18"/>
        <v>0</v>
      </c>
      <c r="BK66" s="426"/>
      <c r="BL66" s="426"/>
      <c r="BM66" s="394"/>
      <c r="BN66" s="392"/>
      <c r="BO66" s="392"/>
      <c r="BP66" s="392"/>
      <c r="BQ66" s="392"/>
      <c r="BR66" s="392"/>
      <c r="BS66" s="392"/>
      <c r="BT66" s="392"/>
      <c r="BU66" s="392"/>
      <c r="BV66" s="392"/>
      <c r="BW66" s="392"/>
      <c r="BX66" s="392"/>
      <c r="BY66" s="392"/>
      <c r="BZ66" s="392"/>
      <c r="CA66" s="392"/>
      <c r="CB66" s="392"/>
      <c r="CC66" s="392"/>
      <c r="CD66" s="392"/>
      <c r="CE66" s="392"/>
      <c r="CF66" s="392"/>
      <c r="CG66" s="392"/>
      <c r="CH66" s="392"/>
      <c r="CI66" s="392"/>
      <c r="CJ66" s="392"/>
      <c r="CK66" s="392"/>
      <c r="CL66" s="392"/>
      <c r="CM66" s="392"/>
      <c r="CN66" s="393"/>
      <c r="CO66" s="130"/>
      <c r="CP66" s="131"/>
      <c r="CQ66" s="132"/>
    </row>
    <row r="67" spans="1:95" ht="16.5" customHeight="1">
      <c r="B67" s="427" t="s">
        <v>201</v>
      </c>
      <c r="C67" s="428"/>
      <c r="D67" s="394"/>
      <c r="E67" s="392"/>
      <c r="F67" s="392"/>
      <c r="G67" s="392"/>
      <c r="H67" s="392"/>
      <c r="I67" s="392"/>
      <c r="J67" s="392"/>
      <c r="K67" s="392"/>
      <c r="L67" s="392"/>
      <c r="M67" s="393"/>
      <c r="N67" s="405"/>
      <c r="O67" s="406"/>
      <c r="P67" s="406"/>
      <c r="Q67" s="406"/>
      <c r="R67" s="407"/>
      <c r="S67" s="440"/>
      <c r="T67" s="441"/>
      <c r="U67" s="441"/>
      <c r="V67" s="442"/>
      <c r="W67" s="405"/>
      <c r="X67" s="407"/>
      <c r="Y67" s="405"/>
      <c r="Z67" s="407"/>
      <c r="AA67" s="400"/>
      <c r="AB67" s="401"/>
      <c r="AC67" s="402"/>
      <c r="AD67" s="431">
        <f t="shared" si="11"/>
        <v>0</v>
      </c>
      <c r="AE67" s="432"/>
      <c r="AF67" s="432"/>
      <c r="AG67" s="432"/>
      <c r="AH67" s="432"/>
      <c r="AI67" s="432"/>
      <c r="AJ67" s="432"/>
      <c r="AK67" s="432"/>
      <c r="AL67" s="432"/>
      <c r="AM67" s="432"/>
      <c r="AN67" s="433"/>
      <c r="AO67" s="431">
        <f t="shared" si="12"/>
        <v>0</v>
      </c>
      <c r="AP67" s="432"/>
      <c r="AQ67" s="433"/>
      <c r="AR67" s="431">
        <f t="shared" si="13"/>
        <v>0</v>
      </c>
      <c r="AS67" s="432"/>
      <c r="AT67" s="433"/>
      <c r="AU67" s="431">
        <f t="shared" si="14"/>
        <v>0</v>
      </c>
      <c r="AV67" s="432"/>
      <c r="AW67" s="433"/>
      <c r="AX67" s="431">
        <f t="shared" si="15"/>
        <v>0</v>
      </c>
      <c r="AY67" s="432"/>
      <c r="AZ67" s="433"/>
      <c r="BA67" s="420"/>
      <c r="BB67" s="421"/>
      <c r="BC67" s="422"/>
      <c r="BD67" s="423" t="str">
        <f t="shared" si="16"/>
        <v/>
      </c>
      <c r="BE67" s="424"/>
      <c r="BF67" s="425"/>
      <c r="BG67" s="426">
        <f t="shared" si="17"/>
        <v>0</v>
      </c>
      <c r="BH67" s="426"/>
      <c r="BI67" s="426"/>
      <c r="BJ67" s="426">
        <f t="shared" si="18"/>
        <v>0</v>
      </c>
      <c r="BK67" s="426"/>
      <c r="BL67" s="426"/>
      <c r="BM67" s="394"/>
      <c r="BN67" s="392"/>
      <c r="BO67" s="392"/>
      <c r="BP67" s="392"/>
      <c r="BQ67" s="392"/>
      <c r="BR67" s="392"/>
      <c r="BS67" s="392"/>
      <c r="BT67" s="392"/>
      <c r="BU67" s="392"/>
      <c r="BV67" s="392"/>
      <c r="BW67" s="392"/>
      <c r="BX67" s="392"/>
      <c r="BY67" s="392"/>
      <c r="BZ67" s="392"/>
      <c r="CA67" s="392"/>
      <c r="CB67" s="392"/>
      <c r="CC67" s="392"/>
      <c r="CD67" s="392"/>
      <c r="CE67" s="392"/>
      <c r="CF67" s="392"/>
      <c r="CG67" s="392"/>
      <c r="CH67" s="392"/>
      <c r="CI67" s="392"/>
      <c r="CJ67" s="392"/>
      <c r="CK67" s="392"/>
      <c r="CL67" s="392"/>
      <c r="CM67" s="392"/>
      <c r="CN67" s="393"/>
      <c r="CO67" s="130"/>
      <c r="CP67" s="131"/>
      <c r="CQ67" s="132"/>
    </row>
    <row r="68" spans="1:95" ht="16.5" customHeight="1">
      <c r="B68" s="427" t="s">
        <v>202</v>
      </c>
      <c r="C68" s="428"/>
      <c r="D68" s="394"/>
      <c r="E68" s="392"/>
      <c r="F68" s="392"/>
      <c r="G68" s="392"/>
      <c r="H68" s="392"/>
      <c r="I68" s="392"/>
      <c r="J68" s="392"/>
      <c r="K68" s="392"/>
      <c r="L68" s="392"/>
      <c r="M68" s="393"/>
      <c r="N68" s="405"/>
      <c r="O68" s="406"/>
      <c r="P68" s="406"/>
      <c r="Q68" s="406"/>
      <c r="R68" s="407"/>
      <c r="S68" s="440"/>
      <c r="T68" s="441"/>
      <c r="U68" s="441"/>
      <c r="V68" s="442"/>
      <c r="W68" s="405"/>
      <c r="X68" s="407"/>
      <c r="Y68" s="405"/>
      <c r="Z68" s="407"/>
      <c r="AA68" s="400"/>
      <c r="AB68" s="401"/>
      <c r="AC68" s="402"/>
      <c r="AD68" s="431">
        <f t="shared" si="11"/>
        <v>0</v>
      </c>
      <c r="AE68" s="432"/>
      <c r="AF68" s="432"/>
      <c r="AG68" s="432"/>
      <c r="AH68" s="432"/>
      <c r="AI68" s="432"/>
      <c r="AJ68" s="432"/>
      <c r="AK68" s="432"/>
      <c r="AL68" s="432"/>
      <c r="AM68" s="432"/>
      <c r="AN68" s="433"/>
      <c r="AO68" s="431">
        <f t="shared" si="12"/>
        <v>0</v>
      </c>
      <c r="AP68" s="432"/>
      <c r="AQ68" s="433"/>
      <c r="AR68" s="431">
        <f t="shared" si="13"/>
        <v>0</v>
      </c>
      <c r="AS68" s="432"/>
      <c r="AT68" s="433"/>
      <c r="AU68" s="431">
        <f t="shared" si="14"/>
        <v>0</v>
      </c>
      <c r="AV68" s="432"/>
      <c r="AW68" s="433"/>
      <c r="AX68" s="431">
        <f t="shared" si="15"/>
        <v>0</v>
      </c>
      <c r="AY68" s="432"/>
      <c r="AZ68" s="433"/>
      <c r="BA68" s="420"/>
      <c r="BB68" s="421"/>
      <c r="BC68" s="422"/>
      <c r="BD68" s="423" t="str">
        <f t="shared" si="16"/>
        <v/>
      </c>
      <c r="BE68" s="424"/>
      <c r="BF68" s="425"/>
      <c r="BG68" s="426">
        <f t="shared" si="17"/>
        <v>0</v>
      </c>
      <c r="BH68" s="426"/>
      <c r="BI68" s="426"/>
      <c r="BJ68" s="426">
        <f t="shared" si="18"/>
        <v>0</v>
      </c>
      <c r="BK68" s="426"/>
      <c r="BL68" s="426"/>
      <c r="BM68" s="394"/>
      <c r="BN68" s="392"/>
      <c r="BO68" s="392"/>
      <c r="BP68" s="392"/>
      <c r="BQ68" s="392"/>
      <c r="BR68" s="392"/>
      <c r="BS68" s="392"/>
      <c r="BT68" s="392"/>
      <c r="BU68" s="392"/>
      <c r="BV68" s="392"/>
      <c r="BW68" s="392"/>
      <c r="BX68" s="392"/>
      <c r="BY68" s="392"/>
      <c r="BZ68" s="392"/>
      <c r="CA68" s="392"/>
      <c r="CB68" s="392"/>
      <c r="CC68" s="392"/>
      <c r="CD68" s="392"/>
      <c r="CE68" s="392"/>
      <c r="CF68" s="392"/>
      <c r="CG68" s="392"/>
      <c r="CH68" s="392"/>
      <c r="CI68" s="392"/>
      <c r="CJ68" s="392"/>
      <c r="CK68" s="392"/>
      <c r="CL68" s="392"/>
      <c r="CM68" s="392"/>
      <c r="CN68" s="393"/>
      <c r="CO68" s="130"/>
      <c r="CP68" s="131"/>
      <c r="CQ68" s="132"/>
    </row>
    <row r="69" spans="1:95" ht="16.5" customHeight="1">
      <c r="B69" s="427" t="s">
        <v>203</v>
      </c>
      <c r="C69" s="428"/>
      <c r="D69" s="394"/>
      <c r="E69" s="392"/>
      <c r="F69" s="392"/>
      <c r="G69" s="392"/>
      <c r="H69" s="392"/>
      <c r="I69" s="392"/>
      <c r="J69" s="392"/>
      <c r="K69" s="392"/>
      <c r="L69" s="392"/>
      <c r="M69" s="393"/>
      <c r="N69" s="405"/>
      <c r="O69" s="406"/>
      <c r="P69" s="406"/>
      <c r="Q69" s="406"/>
      <c r="R69" s="407"/>
      <c r="S69" s="440"/>
      <c r="T69" s="441"/>
      <c r="U69" s="441"/>
      <c r="V69" s="442"/>
      <c r="W69" s="405"/>
      <c r="X69" s="407"/>
      <c r="Y69" s="405"/>
      <c r="Z69" s="407"/>
      <c r="AA69" s="400"/>
      <c r="AB69" s="401"/>
      <c r="AC69" s="402"/>
      <c r="AD69" s="431">
        <f t="shared" si="11"/>
        <v>0</v>
      </c>
      <c r="AE69" s="432"/>
      <c r="AF69" s="432"/>
      <c r="AG69" s="432"/>
      <c r="AH69" s="432"/>
      <c r="AI69" s="432"/>
      <c r="AJ69" s="432"/>
      <c r="AK69" s="432"/>
      <c r="AL69" s="432"/>
      <c r="AM69" s="432"/>
      <c r="AN69" s="433"/>
      <c r="AO69" s="431">
        <f t="shared" si="12"/>
        <v>0</v>
      </c>
      <c r="AP69" s="432"/>
      <c r="AQ69" s="433"/>
      <c r="AR69" s="431">
        <f t="shared" si="13"/>
        <v>0</v>
      </c>
      <c r="AS69" s="432"/>
      <c r="AT69" s="433"/>
      <c r="AU69" s="431">
        <f t="shared" si="14"/>
        <v>0</v>
      </c>
      <c r="AV69" s="432"/>
      <c r="AW69" s="433"/>
      <c r="AX69" s="431">
        <f t="shared" si="15"/>
        <v>0</v>
      </c>
      <c r="AY69" s="432"/>
      <c r="AZ69" s="433"/>
      <c r="BA69" s="420"/>
      <c r="BB69" s="421"/>
      <c r="BC69" s="422"/>
      <c r="BD69" s="423" t="str">
        <f t="shared" si="16"/>
        <v/>
      </c>
      <c r="BE69" s="424"/>
      <c r="BF69" s="425"/>
      <c r="BG69" s="426">
        <f t="shared" si="17"/>
        <v>0</v>
      </c>
      <c r="BH69" s="426"/>
      <c r="BI69" s="426"/>
      <c r="BJ69" s="426">
        <f t="shared" si="18"/>
        <v>0</v>
      </c>
      <c r="BK69" s="426"/>
      <c r="BL69" s="426"/>
      <c r="BM69" s="394"/>
      <c r="BN69" s="392"/>
      <c r="BO69" s="392"/>
      <c r="BP69" s="392"/>
      <c r="BQ69" s="392"/>
      <c r="BR69" s="392"/>
      <c r="BS69" s="392"/>
      <c r="BT69" s="392"/>
      <c r="BU69" s="392"/>
      <c r="BV69" s="392"/>
      <c r="BW69" s="392"/>
      <c r="BX69" s="392"/>
      <c r="BY69" s="392"/>
      <c r="BZ69" s="392"/>
      <c r="CA69" s="392"/>
      <c r="CB69" s="392"/>
      <c r="CC69" s="392"/>
      <c r="CD69" s="392"/>
      <c r="CE69" s="392"/>
      <c r="CF69" s="392"/>
      <c r="CG69" s="392"/>
      <c r="CH69" s="392"/>
      <c r="CI69" s="392"/>
      <c r="CJ69" s="392"/>
      <c r="CK69" s="392"/>
      <c r="CL69" s="392"/>
      <c r="CM69" s="392"/>
      <c r="CN69" s="393"/>
      <c r="CO69" s="130"/>
      <c r="CP69" s="131"/>
      <c r="CQ69" s="132"/>
    </row>
    <row r="70" spans="1:95" ht="16.5" customHeight="1">
      <c r="B70" s="427" t="s">
        <v>204</v>
      </c>
      <c r="C70" s="428"/>
      <c r="D70" s="394"/>
      <c r="E70" s="392"/>
      <c r="F70" s="392"/>
      <c r="G70" s="392"/>
      <c r="H70" s="392"/>
      <c r="I70" s="392"/>
      <c r="J70" s="392"/>
      <c r="K70" s="392"/>
      <c r="L70" s="392"/>
      <c r="M70" s="393"/>
      <c r="N70" s="405"/>
      <c r="O70" s="406"/>
      <c r="P70" s="406"/>
      <c r="Q70" s="406"/>
      <c r="R70" s="407"/>
      <c r="S70" s="440"/>
      <c r="T70" s="441"/>
      <c r="U70" s="441"/>
      <c r="V70" s="442"/>
      <c r="W70" s="405"/>
      <c r="X70" s="407"/>
      <c r="Y70" s="405"/>
      <c r="Z70" s="407"/>
      <c r="AA70" s="400"/>
      <c r="AB70" s="401"/>
      <c r="AC70" s="402"/>
      <c r="AD70" s="431">
        <f t="shared" si="11"/>
        <v>0</v>
      </c>
      <c r="AE70" s="432"/>
      <c r="AF70" s="432"/>
      <c r="AG70" s="432"/>
      <c r="AH70" s="432"/>
      <c r="AI70" s="432"/>
      <c r="AJ70" s="432"/>
      <c r="AK70" s="432"/>
      <c r="AL70" s="432"/>
      <c r="AM70" s="432"/>
      <c r="AN70" s="433"/>
      <c r="AO70" s="431">
        <f t="shared" si="12"/>
        <v>0</v>
      </c>
      <c r="AP70" s="432"/>
      <c r="AQ70" s="433"/>
      <c r="AR70" s="431">
        <f t="shared" si="13"/>
        <v>0</v>
      </c>
      <c r="AS70" s="432"/>
      <c r="AT70" s="433"/>
      <c r="AU70" s="431">
        <f t="shared" si="14"/>
        <v>0</v>
      </c>
      <c r="AV70" s="432"/>
      <c r="AW70" s="433"/>
      <c r="AX70" s="431">
        <f t="shared" si="15"/>
        <v>0</v>
      </c>
      <c r="AY70" s="432"/>
      <c r="AZ70" s="433"/>
      <c r="BA70" s="420"/>
      <c r="BB70" s="421"/>
      <c r="BC70" s="422"/>
      <c r="BD70" s="423" t="str">
        <f t="shared" si="16"/>
        <v/>
      </c>
      <c r="BE70" s="424"/>
      <c r="BF70" s="425"/>
      <c r="BG70" s="426">
        <f t="shared" si="17"/>
        <v>0</v>
      </c>
      <c r="BH70" s="426"/>
      <c r="BI70" s="426"/>
      <c r="BJ70" s="426">
        <f t="shared" si="18"/>
        <v>0</v>
      </c>
      <c r="BK70" s="426"/>
      <c r="BL70" s="426"/>
      <c r="BM70" s="394"/>
      <c r="BN70" s="392"/>
      <c r="BO70" s="392"/>
      <c r="BP70" s="392"/>
      <c r="BQ70" s="392"/>
      <c r="BR70" s="392"/>
      <c r="BS70" s="392"/>
      <c r="BT70" s="392"/>
      <c r="BU70" s="392"/>
      <c r="BV70" s="392"/>
      <c r="BW70" s="392"/>
      <c r="BX70" s="392"/>
      <c r="BY70" s="392"/>
      <c r="BZ70" s="392"/>
      <c r="CA70" s="392"/>
      <c r="CB70" s="392"/>
      <c r="CC70" s="392"/>
      <c r="CD70" s="392"/>
      <c r="CE70" s="392"/>
      <c r="CF70" s="392"/>
      <c r="CG70" s="392"/>
      <c r="CH70" s="392"/>
      <c r="CI70" s="392"/>
      <c r="CJ70" s="392"/>
      <c r="CK70" s="392"/>
      <c r="CL70" s="392"/>
      <c r="CM70" s="392"/>
      <c r="CN70" s="393"/>
      <c r="CO70" s="130"/>
      <c r="CP70" s="131"/>
      <c r="CQ70" s="132"/>
    </row>
    <row r="71" spans="1:95" ht="16.5" customHeight="1">
      <c r="B71" s="427" t="s">
        <v>205</v>
      </c>
      <c r="C71" s="428"/>
      <c r="D71" s="394"/>
      <c r="E71" s="392"/>
      <c r="F71" s="392"/>
      <c r="G71" s="392"/>
      <c r="H71" s="392"/>
      <c r="I71" s="392"/>
      <c r="J71" s="392"/>
      <c r="K71" s="392"/>
      <c r="L71" s="392"/>
      <c r="M71" s="393"/>
      <c r="N71" s="405"/>
      <c r="O71" s="406"/>
      <c r="P71" s="406"/>
      <c r="Q71" s="406"/>
      <c r="R71" s="407"/>
      <c r="S71" s="438"/>
      <c r="T71" s="438"/>
      <c r="U71" s="438"/>
      <c r="V71" s="438"/>
      <c r="W71" s="405"/>
      <c r="X71" s="407"/>
      <c r="Y71" s="405"/>
      <c r="Z71" s="407"/>
      <c r="AA71" s="400"/>
      <c r="AB71" s="401"/>
      <c r="AC71" s="402"/>
      <c r="AD71" s="431">
        <f t="shared" si="11"/>
        <v>0</v>
      </c>
      <c r="AE71" s="432"/>
      <c r="AF71" s="432"/>
      <c r="AG71" s="432"/>
      <c r="AH71" s="432"/>
      <c r="AI71" s="432"/>
      <c r="AJ71" s="432"/>
      <c r="AK71" s="432"/>
      <c r="AL71" s="432"/>
      <c r="AM71" s="432"/>
      <c r="AN71" s="433"/>
      <c r="AO71" s="431">
        <f t="shared" si="12"/>
        <v>0</v>
      </c>
      <c r="AP71" s="432"/>
      <c r="AQ71" s="433"/>
      <c r="AR71" s="431">
        <f t="shared" si="13"/>
        <v>0</v>
      </c>
      <c r="AS71" s="432"/>
      <c r="AT71" s="433"/>
      <c r="AU71" s="431">
        <f t="shared" si="14"/>
        <v>0</v>
      </c>
      <c r="AV71" s="432"/>
      <c r="AW71" s="433"/>
      <c r="AX71" s="431">
        <f t="shared" si="15"/>
        <v>0</v>
      </c>
      <c r="AY71" s="432"/>
      <c r="AZ71" s="433"/>
      <c r="BA71" s="420"/>
      <c r="BB71" s="421"/>
      <c r="BC71" s="422"/>
      <c r="BD71" s="423" t="str">
        <f t="shared" si="16"/>
        <v/>
      </c>
      <c r="BE71" s="424"/>
      <c r="BF71" s="425"/>
      <c r="BG71" s="426">
        <f t="shared" si="17"/>
        <v>0</v>
      </c>
      <c r="BH71" s="426"/>
      <c r="BI71" s="426"/>
      <c r="BJ71" s="426">
        <f t="shared" si="18"/>
        <v>0</v>
      </c>
      <c r="BK71" s="426"/>
      <c r="BL71" s="426"/>
      <c r="BM71" s="394"/>
      <c r="BN71" s="392"/>
      <c r="BO71" s="392"/>
      <c r="BP71" s="392"/>
      <c r="BQ71" s="392"/>
      <c r="BR71" s="392"/>
      <c r="BS71" s="392"/>
      <c r="BT71" s="392"/>
      <c r="BU71" s="392"/>
      <c r="BV71" s="392"/>
      <c r="BW71" s="392"/>
      <c r="BX71" s="392"/>
      <c r="BY71" s="392"/>
      <c r="BZ71" s="392"/>
      <c r="CA71" s="392"/>
      <c r="CB71" s="392"/>
      <c r="CC71" s="392"/>
      <c r="CD71" s="392"/>
      <c r="CE71" s="392"/>
      <c r="CF71" s="392"/>
      <c r="CG71" s="392"/>
      <c r="CH71" s="392"/>
      <c r="CI71" s="392"/>
      <c r="CJ71" s="392"/>
      <c r="CK71" s="392"/>
      <c r="CL71" s="392"/>
      <c r="CM71" s="392"/>
      <c r="CN71" s="393"/>
      <c r="CO71" s="130"/>
      <c r="CP71" s="131"/>
      <c r="CQ71" s="132"/>
    </row>
    <row r="72" spans="1:95" ht="16.5" customHeight="1">
      <c r="B72" s="427" t="s">
        <v>206</v>
      </c>
      <c r="C72" s="428"/>
      <c r="D72" s="394"/>
      <c r="E72" s="392"/>
      <c r="F72" s="392"/>
      <c r="G72" s="392"/>
      <c r="H72" s="392"/>
      <c r="I72" s="392"/>
      <c r="J72" s="392"/>
      <c r="K72" s="392"/>
      <c r="L72" s="392"/>
      <c r="M72" s="393"/>
      <c r="N72" s="405"/>
      <c r="O72" s="406"/>
      <c r="P72" s="406"/>
      <c r="Q72" s="406"/>
      <c r="R72" s="407"/>
      <c r="S72" s="440"/>
      <c r="T72" s="441"/>
      <c r="U72" s="441"/>
      <c r="V72" s="442"/>
      <c r="W72" s="405"/>
      <c r="X72" s="407"/>
      <c r="Y72" s="405"/>
      <c r="Z72" s="407"/>
      <c r="AA72" s="400"/>
      <c r="AB72" s="401"/>
      <c r="AC72" s="402"/>
      <c r="AD72" s="431">
        <f t="shared" si="11"/>
        <v>0</v>
      </c>
      <c r="AE72" s="432"/>
      <c r="AF72" s="432"/>
      <c r="AG72" s="432"/>
      <c r="AH72" s="432"/>
      <c r="AI72" s="432"/>
      <c r="AJ72" s="432"/>
      <c r="AK72" s="432"/>
      <c r="AL72" s="432"/>
      <c r="AM72" s="432"/>
      <c r="AN72" s="433"/>
      <c r="AO72" s="431">
        <f t="shared" si="12"/>
        <v>0</v>
      </c>
      <c r="AP72" s="432"/>
      <c r="AQ72" s="433"/>
      <c r="AR72" s="431">
        <f t="shared" si="13"/>
        <v>0</v>
      </c>
      <c r="AS72" s="432"/>
      <c r="AT72" s="433"/>
      <c r="AU72" s="431">
        <f t="shared" si="14"/>
        <v>0</v>
      </c>
      <c r="AV72" s="432"/>
      <c r="AW72" s="433"/>
      <c r="AX72" s="431">
        <f t="shared" si="15"/>
        <v>0</v>
      </c>
      <c r="AY72" s="432"/>
      <c r="AZ72" s="433"/>
      <c r="BA72" s="420"/>
      <c r="BB72" s="421"/>
      <c r="BC72" s="422"/>
      <c r="BD72" s="423" t="str">
        <f t="shared" si="16"/>
        <v/>
      </c>
      <c r="BE72" s="424"/>
      <c r="BF72" s="425"/>
      <c r="BG72" s="426">
        <f t="shared" si="17"/>
        <v>0</v>
      </c>
      <c r="BH72" s="426"/>
      <c r="BI72" s="426"/>
      <c r="BJ72" s="426">
        <f t="shared" si="18"/>
        <v>0</v>
      </c>
      <c r="BK72" s="426"/>
      <c r="BL72" s="426"/>
      <c r="BM72" s="394"/>
      <c r="BN72" s="392"/>
      <c r="BO72" s="392"/>
      <c r="BP72" s="392"/>
      <c r="BQ72" s="392"/>
      <c r="BR72" s="392"/>
      <c r="BS72" s="392"/>
      <c r="BT72" s="392"/>
      <c r="BU72" s="392"/>
      <c r="BV72" s="392"/>
      <c r="BW72" s="392"/>
      <c r="BX72" s="392"/>
      <c r="BY72" s="392"/>
      <c r="BZ72" s="392"/>
      <c r="CA72" s="392"/>
      <c r="CB72" s="392"/>
      <c r="CC72" s="392"/>
      <c r="CD72" s="392"/>
      <c r="CE72" s="392"/>
      <c r="CF72" s="392"/>
      <c r="CG72" s="392"/>
      <c r="CH72" s="392"/>
      <c r="CI72" s="392"/>
      <c r="CJ72" s="392"/>
      <c r="CK72" s="392"/>
      <c r="CL72" s="392"/>
      <c r="CM72" s="392"/>
      <c r="CN72" s="393"/>
      <c r="CO72" s="130"/>
      <c r="CP72" s="131"/>
      <c r="CQ72" s="132"/>
    </row>
    <row r="73" spans="1:95" ht="16.5" customHeight="1">
      <c r="B73" s="427" t="s">
        <v>207</v>
      </c>
      <c r="C73" s="428"/>
      <c r="D73" s="394"/>
      <c r="E73" s="392"/>
      <c r="F73" s="392"/>
      <c r="G73" s="392"/>
      <c r="H73" s="392"/>
      <c r="I73" s="392"/>
      <c r="J73" s="392"/>
      <c r="K73" s="392"/>
      <c r="L73" s="392"/>
      <c r="M73" s="393"/>
      <c r="N73" s="405"/>
      <c r="O73" s="406"/>
      <c r="P73" s="406"/>
      <c r="Q73" s="406"/>
      <c r="R73" s="407"/>
      <c r="S73" s="440"/>
      <c r="T73" s="441"/>
      <c r="U73" s="441"/>
      <c r="V73" s="442"/>
      <c r="W73" s="405"/>
      <c r="X73" s="407"/>
      <c r="Y73" s="405"/>
      <c r="Z73" s="407"/>
      <c r="AA73" s="400"/>
      <c r="AB73" s="401"/>
      <c r="AC73" s="402"/>
      <c r="AD73" s="431">
        <f t="shared" si="11"/>
        <v>0</v>
      </c>
      <c r="AE73" s="432"/>
      <c r="AF73" s="432"/>
      <c r="AG73" s="432"/>
      <c r="AH73" s="432"/>
      <c r="AI73" s="432"/>
      <c r="AJ73" s="432"/>
      <c r="AK73" s="432"/>
      <c r="AL73" s="432"/>
      <c r="AM73" s="432"/>
      <c r="AN73" s="433"/>
      <c r="AO73" s="431">
        <f t="shared" si="12"/>
        <v>0</v>
      </c>
      <c r="AP73" s="432"/>
      <c r="AQ73" s="433"/>
      <c r="AR73" s="431">
        <f t="shared" si="13"/>
        <v>0</v>
      </c>
      <c r="AS73" s="432"/>
      <c r="AT73" s="433"/>
      <c r="AU73" s="431">
        <f t="shared" si="14"/>
        <v>0</v>
      </c>
      <c r="AV73" s="432"/>
      <c r="AW73" s="433"/>
      <c r="AX73" s="431">
        <f t="shared" si="15"/>
        <v>0</v>
      </c>
      <c r="AY73" s="432"/>
      <c r="AZ73" s="433"/>
      <c r="BA73" s="420"/>
      <c r="BB73" s="421"/>
      <c r="BC73" s="422"/>
      <c r="BD73" s="423" t="str">
        <f t="shared" si="16"/>
        <v/>
      </c>
      <c r="BE73" s="424"/>
      <c r="BF73" s="425"/>
      <c r="BG73" s="426">
        <f t="shared" si="17"/>
        <v>0</v>
      </c>
      <c r="BH73" s="426"/>
      <c r="BI73" s="426"/>
      <c r="BJ73" s="426">
        <f t="shared" si="18"/>
        <v>0</v>
      </c>
      <c r="BK73" s="426"/>
      <c r="BL73" s="426"/>
      <c r="BM73" s="394"/>
      <c r="BN73" s="392"/>
      <c r="BO73" s="392"/>
      <c r="BP73" s="392"/>
      <c r="BQ73" s="392"/>
      <c r="BR73" s="392"/>
      <c r="BS73" s="392"/>
      <c r="BT73" s="392"/>
      <c r="BU73" s="392"/>
      <c r="BV73" s="392"/>
      <c r="BW73" s="392"/>
      <c r="BX73" s="392"/>
      <c r="BY73" s="392"/>
      <c r="BZ73" s="392"/>
      <c r="CA73" s="392"/>
      <c r="CB73" s="392"/>
      <c r="CC73" s="392"/>
      <c r="CD73" s="392"/>
      <c r="CE73" s="392"/>
      <c r="CF73" s="392"/>
      <c r="CG73" s="392"/>
      <c r="CH73" s="392"/>
      <c r="CI73" s="392"/>
      <c r="CJ73" s="392"/>
      <c r="CK73" s="392"/>
      <c r="CL73" s="392"/>
      <c r="CM73" s="392"/>
      <c r="CN73" s="393"/>
      <c r="CO73" s="130"/>
      <c r="CP73" s="131"/>
      <c r="CQ73" s="132"/>
    </row>
    <row r="74" spans="1:95" ht="16.5" customHeight="1">
      <c r="B74" s="427" t="s">
        <v>208</v>
      </c>
      <c r="C74" s="428"/>
      <c r="D74" s="394"/>
      <c r="E74" s="392"/>
      <c r="F74" s="392"/>
      <c r="G74" s="392"/>
      <c r="H74" s="392"/>
      <c r="I74" s="392"/>
      <c r="J74" s="392"/>
      <c r="K74" s="392"/>
      <c r="L74" s="392"/>
      <c r="M74" s="393"/>
      <c r="N74" s="405"/>
      <c r="O74" s="406"/>
      <c r="P74" s="406"/>
      <c r="Q74" s="406"/>
      <c r="R74" s="407"/>
      <c r="S74" s="440"/>
      <c r="T74" s="441"/>
      <c r="U74" s="441"/>
      <c r="V74" s="442"/>
      <c r="W74" s="405"/>
      <c r="X74" s="407"/>
      <c r="Y74" s="405"/>
      <c r="Z74" s="407"/>
      <c r="AA74" s="400"/>
      <c r="AB74" s="401"/>
      <c r="AC74" s="402"/>
      <c r="AD74" s="431">
        <f t="shared" si="11"/>
        <v>0</v>
      </c>
      <c r="AE74" s="432"/>
      <c r="AF74" s="432"/>
      <c r="AG74" s="432"/>
      <c r="AH74" s="432"/>
      <c r="AI74" s="432"/>
      <c r="AJ74" s="432"/>
      <c r="AK74" s="432"/>
      <c r="AL74" s="432"/>
      <c r="AM74" s="432"/>
      <c r="AN74" s="433"/>
      <c r="AO74" s="431">
        <f t="shared" si="12"/>
        <v>0</v>
      </c>
      <c r="AP74" s="432"/>
      <c r="AQ74" s="433"/>
      <c r="AR74" s="431">
        <f t="shared" si="13"/>
        <v>0</v>
      </c>
      <c r="AS74" s="432"/>
      <c r="AT74" s="433"/>
      <c r="AU74" s="431">
        <f t="shared" si="14"/>
        <v>0</v>
      </c>
      <c r="AV74" s="432"/>
      <c r="AW74" s="433"/>
      <c r="AX74" s="431">
        <f t="shared" si="15"/>
        <v>0</v>
      </c>
      <c r="AY74" s="432"/>
      <c r="AZ74" s="433"/>
      <c r="BA74" s="420"/>
      <c r="BB74" s="421"/>
      <c r="BC74" s="422"/>
      <c r="BD74" s="423" t="str">
        <f t="shared" si="16"/>
        <v/>
      </c>
      <c r="BE74" s="424"/>
      <c r="BF74" s="425"/>
      <c r="BG74" s="426">
        <f t="shared" si="17"/>
        <v>0</v>
      </c>
      <c r="BH74" s="426"/>
      <c r="BI74" s="426"/>
      <c r="BJ74" s="426">
        <f t="shared" si="18"/>
        <v>0</v>
      </c>
      <c r="BK74" s="426"/>
      <c r="BL74" s="426"/>
      <c r="BM74" s="394"/>
      <c r="BN74" s="392"/>
      <c r="BO74" s="392"/>
      <c r="BP74" s="392"/>
      <c r="BQ74" s="392"/>
      <c r="BR74" s="392"/>
      <c r="BS74" s="392"/>
      <c r="BT74" s="392"/>
      <c r="BU74" s="392"/>
      <c r="BV74" s="392"/>
      <c r="BW74" s="392"/>
      <c r="BX74" s="392"/>
      <c r="BY74" s="392"/>
      <c r="BZ74" s="392"/>
      <c r="CA74" s="392"/>
      <c r="CB74" s="392"/>
      <c r="CC74" s="392"/>
      <c r="CD74" s="392"/>
      <c r="CE74" s="392"/>
      <c r="CF74" s="392"/>
      <c r="CG74" s="392"/>
      <c r="CH74" s="392"/>
      <c r="CI74" s="392"/>
      <c r="CJ74" s="392"/>
      <c r="CK74" s="392"/>
      <c r="CL74" s="392"/>
      <c r="CM74" s="392"/>
      <c r="CN74" s="393"/>
      <c r="CO74" s="130"/>
      <c r="CP74" s="131"/>
      <c r="CQ74" s="132"/>
    </row>
    <row r="75" spans="1:95" ht="16.5" customHeight="1">
      <c r="B75" s="427" t="s">
        <v>209</v>
      </c>
      <c r="C75" s="428"/>
      <c r="D75" s="394"/>
      <c r="E75" s="392"/>
      <c r="F75" s="392"/>
      <c r="G75" s="392"/>
      <c r="H75" s="392"/>
      <c r="I75" s="392"/>
      <c r="J75" s="392"/>
      <c r="K75" s="392"/>
      <c r="L75" s="392"/>
      <c r="M75" s="393"/>
      <c r="N75" s="405"/>
      <c r="O75" s="406"/>
      <c r="P75" s="406"/>
      <c r="Q75" s="406"/>
      <c r="R75" s="407"/>
      <c r="S75" s="440"/>
      <c r="T75" s="441"/>
      <c r="U75" s="441"/>
      <c r="V75" s="442"/>
      <c r="W75" s="405"/>
      <c r="X75" s="407"/>
      <c r="Y75" s="405"/>
      <c r="Z75" s="407"/>
      <c r="AA75" s="400"/>
      <c r="AB75" s="401"/>
      <c r="AC75" s="402"/>
      <c r="AD75" s="431">
        <f t="shared" si="11"/>
        <v>0</v>
      </c>
      <c r="AE75" s="432"/>
      <c r="AF75" s="432"/>
      <c r="AG75" s="432"/>
      <c r="AH75" s="432"/>
      <c r="AI75" s="432"/>
      <c r="AJ75" s="432"/>
      <c r="AK75" s="432"/>
      <c r="AL75" s="432"/>
      <c r="AM75" s="432"/>
      <c r="AN75" s="433"/>
      <c r="AO75" s="431">
        <f t="shared" si="12"/>
        <v>0</v>
      </c>
      <c r="AP75" s="432"/>
      <c r="AQ75" s="433"/>
      <c r="AR75" s="431">
        <f t="shared" si="13"/>
        <v>0</v>
      </c>
      <c r="AS75" s="432"/>
      <c r="AT75" s="433"/>
      <c r="AU75" s="431">
        <f t="shared" si="14"/>
        <v>0</v>
      </c>
      <c r="AV75" s="432"/>
      <c r="AW75" s="433"/>
      <c r="AX75" s="431">
        <f t="shared" si="15"/>
        <v>0</v>
      </c>
      <c r="AY75" s="432"/>
      <c r="AZ75" s="433"/>
      <c r="BA75" s="420"/>
      <c r="BB75" s="421"/>
      <c r="BC75" s="422"/>
      <c r="BD75" s="423" t="str">
        <f t="shared" si="16"/>
        <v/>
      </c>
      <c r="BE75" s="424"/>
      <c r="BF75" s="425"/>
      <c r="BG75" s="426">
        <f t="shared" si="17"/>
        <v>0</v>
      </c>
      <c r="BH75" s="426"/>
      <c r="BI75" s="426"/>
      <c r="BJ75" s="426">
        <f t="shared" si="18"/>
        <v>0</v>
      </c>
      <c r="BK75" s="426"/>
      <c r="BL75" s="426"/>
      <c r="BM75" s="394"/>
      <c r="BN75" s="392"/>
      <c r="BO75" s="392"/>
      <c r="BP75" s="392"/>
      <c r="BQ75" s="392"/>
      <c r="BR75" s="392"/>
      <c r="BS75" s="392"/>
      <c r="BT75" s="392"/>
      <c r="BU75" s="392"/>
      <c r="BV75" s="392"/>
      <c r="BW75" s="392"/>
      <c r="BX75" s="392"/>
      <c r="BY75" s="392"/>
      <c r="BZ75" s="392"/>
      <c r="CA75" s="392"/>
      <c r="CB75" s="392"/>
      <c r="CC75" s="392"/>
      <c r="CD75" s="392"/>
      <c r="CE75" s="392"/>
      <c r="CF75" s="392"/>
      <c r="CG75" s="392"/>
      <c r="CH75" s="392"/>
      <c r="CI75" s="392"/>
      <c r="CJ75" s="392"/>
      <c r="CK75" s="392"/>
      <c r="CL75" s="392"/>
      <c r="CM75" s="392"/>
      <c r="CN75" s="393"/>
      <c r="CO75" s="130"/>
      <c r="CP75" s="131"/>
      <c r="CQ75" s="132"/>
    </row>
    <row r="76" spans="1:95" ht="16.5">
      <c r="C76" s="9"/>
      <c r="D76" s="9"/>
      <c r="E76" s="9"/>
      <c r="F76" s="9"/>
      <c r="G76" s="9"/>
      <c r="H76" s="9"/>
      <c r="I76" s="9"/>
      <c r="J76" s="9"/>
      <c r="K76" s="9"/>
      <c r="L76" s="9"/>
      <c r="M76" s="9"/>
      <c r="N76" s="9"/>
      <c r="O76" s="9"/>
      <c r="P76" s="9"/>
      <c r="Q76" s="9"/>
      <c r="R76" s="9"/>
      <c r="S76" s="9"/>
      <c r="T76" s="9"/>
      <c r="U76" s="9"/>
      <c r="V76" s="9"/>
      <c r="W76" s="9"/>
      <c r="X76" s="9"/>
      <c r="Y76" s="9"/>
      <c r="Z76" s="9"/>
      <c r="AA76" s="9"/>
      <c r="AB76" s="9"/>
      <c r="AC76" s="9"/>
      <c r="AD76" s="9"/>
      <c r="AE76" s="9"/>
      <c r="AF76" s="9"/>
      <c r="AG76" s="9"/>
      <c r="AH76" s="9"/>
      <c r="AI76" s="9"/>
      <c r="AJ76" s="9"/>
      <c r="AK76" s="9"/>
      <c r="AL76" s="9"/>
      <c r="AM76" s="9"/>
      <c r="AN76" s="9"/>
      <c r="AO76" s="9"/>
      <c r="AP76" s="9"/>
      <c r="AQ76" s="9"/>
      <c r="AR76" s="9"/>
      <c r="AS76" s="9"/>
      <c r="AT76" s="9"/>
      <c r="AU76" s="9"/>
      <c r="AV76" s="9"/>
      <c r="AW76" s="9"/>
      <c r="AX76" s="9"/>
      <c r="AY76" s="9"/>
      <c r="AZ76" s="9"/>
      <c r="BA76" s="9"/>
      <c r="BB76" s="9"/>
      <c r="BC76" s="9"/>
      <c r="BD76" s="9"/>
      <c r="BE76" s="9"/>
      <c r="BF76" s="9"/>
      <c r="BG76" s="9"/>
      <c r="BH76" s="9"/>
      <c r="BI76" s="9"/>
      <c r="BJ76" s="9"/>
      <c r="BK76" s="9"/>
      <c r="BL76" s="9"/>
      <c r="BM76" s="9"/>
    </row>
    <row r="77" spans="1:95">
      <c r="B77" s="449" t="s">
        <v>210</v>
      </c>
      <c r="C77" s="449"/>
      <c r="D77" s="449"/>
      <c r="E77" s="449"/>
      <c r="F77" s="449"/>
      <c r="G77" s="449"/>
      <c r="H77" s="449"/>
      <c r="I77" s="449"/>
      <c r="J77" s="449"/>
      <c r="K77" s="449"/>
      <c r="L77" s="449"/>
      <c r="M77" s="85"/>
      <c r="N77" s="85"/>
      <c r="O77" s="85"/>
      <c r="P77" s="85"/>
      <c r="Q77" s="85"/>
      <c r="R77" s="85"/>
      <c r="S77" s="85"/>
      <c r="T77" s="85"/>
      <c r="U77" s="85"/>
      <c r="V77" s="85"/>
      <c r="W77" s="85"/>
      <c r="X77" s="85"/>
      <c r="Y77" s="85"/>
      <c r="Z77" s="85"/>
      <c r="AA77" s="85"/>
      <c r="AB77" s="85"/>
      <c r="AC77" s="85"/>
      <c r="AD77" s="85"/>
      <c r="AE77" s="85"/>
      <c r="AF77" s="85"/>
      <c r="AG77" s="85"/>
      <c r="AH77" s="85"/>
      <c r="AI77" s="85"/>
      <c r="AJ77" s="85"/>
      <c r="AK77" s="85"/>
      <c r="AL77" s="85"/>
      <c r="AM77" s="85"/>
      <c r="AN77" s="85"/>
      <c r="AO77" s="85"/>
      <c r="AP77" s="85"/>
      <c r="AQ77" s="85"/>
      <c r="AR77" s="85"/>
      <c r="AS77" s="85"/>
      <c r="AT77" s="85"/>
      <c r="AU77" s="85"/>
      <c r="AV77" s="85"/>
      <c r="AW77" s="85"/>
      <c r="AX77" s="85"/>
      <c r="AY77" s="85"/>
      <c r="AZ77" s="85"/>
      <c r="BA77" s="86"/>
      <c r="BB77" s="85"/>
      <c r="BC77" s="85"/>
      <c r="BD77" s="85"/>
      <c r="BE77" s="85"/>
      <c r="BF77" s="85"/>
      <c r="BG77" s="85"/>
      <c r="BH77" s="85"/>
      <c r="BI77" s="85"/>
      <c r="BJ77" s="85"/>
      <c r="BK77" s="86"/>
      <c r="BL77" s="86"/>
      <c r="BM77" s="86"/>
      <c r="BN77" s="86"/>
      <c r="BO77" s="86"/>
    </row>
    <row r="78" spans="1:95" ht="16.5" customHeight="1">
      <c r="B78" s="388" t="s">
        <v>132</v>
      </c>
      <c r="C78" s="390"/>
      <c r="D78" s="383" t="s">
        <v>211</v>
      </c>
      <c r="E78" s="383"/>
      <c r="F78" s="383"/>
      <c r="G78" s="383"/>
      <c r="H78" s="383"/>
      <c r="I78" s="383"/>
      <c r="J78" s="383"/>
      <c r="K78" s="383"/>
      <c r="L78" s="383"/>
      <c r="M78" s="383"/>
      <c r="N78" s="383"/>
      <c r="O78" s="383"/>
      <c r="P78" s="383"/>
      <c r="Q78" s="383"/>
      <c r="R78" s="383"/>
      <c r="S78" s="383" t="s">
        <v>19</v>
      </c>
      <c r="T78" s="383"/>
      <c r="U78" s="383"/>
      <c r="V78" s="383"/>
      <c r="W78" s="383"/>
      <c r="X78" s="383"/>
      <c r="Y78" s="383"/>
      <c r="Z78" s="383"/>
      <c r="AA78" s="383"/>
      <c r="AB78" s="388" t="s">
        <v>212</v>
      </c>
      <c r="AC78" s="389"/>
      <c r="AD78" s="389"/>
      <c r="AE78" s="389"/>
      <c r="AF78" s="389"/>
      <c r="AG78" s="389"/>
      <c r="AH78" s="389"/>
      <c r="AI78" s="389"/>
      <c r="AJ78" s="389"/>
      <c r="AK78" s="389"/>
      <c r="AL78" s="389"/>
      <c r="AM78" s="389"/>
      <c r="AN78" s="390"/>
      <c r="AO78" s="388" t="s">
        <v>213</v>
      </c>
      <c r="AP78" s="389"/>
      <c r="AQ78" s="390"/>
      <c r="AR78" s="388" t="s">
        <v>214</v>
      </c>
      <c r="AS78" s="389"/>
      <c r="AT78" s="390"/>
      <c r="AU78" s="388" t="s">
        <v>11</v>
      </c>
      <c r="AV78" s="389"/>
      <c r="AW78" s="390"/>
      <c r="AX78" s="388" t="s">
        <v>160</v>
      </c>
      <c r="AY78" s="389"/>
      <c r="AZ78" s="390"/>
      <c r="BA78" s="126"/>
      <c r="BB78" s="115"/>
      <c r="BC78" s="382" t="s">
        <v>215</v>
      </c>
      <c r="BD78" s="382"/>
      <c r="BE78" s="382"/>
      <c r="BF78" s="382"/>
      <c r="BG78" s="382"/>
      <c r="BH78" s="382"/>
      <c r="BI78" s="382"/>
      <c r="BJ78" s="382"/>
      <c r="BK78" s="382"/>
      <c r="BL78" s="382"/>
      <c r="BM78" s="382"/>
      <c r="BN78" s="382"/>
      <c r="BO78" s="382"/>
      <c r="BP78" s="382"/>
      <c r="BQ78" s="125"/>
      <c r="BR78" s="115"/>
      <c r="BS78" s="115"/>
      <c r="BT78" s="115"/>
      <c r="BU78" s="125"/>
      <c r="BV78" s="125"/>
      <c r="BW78" s="125"/>
      <c r="BX78" s="125"/>
      <c r="BY78" s="125"/>
      <c r="BZ78" s="125"/>
      <c r="CA78" s="125"/>
      <c r="CB78" s="125"/>
      <c r="CC78" s="125"/>
      <c r="CD78" s="125"/>
      <c r="CE78" s="125"/>
      <c r="CF78" s="125"/>
      <c r="CG78" s="125"/>
      <c r="CH78" s="125"/>
      <c r="CI78" s="125"/>
    </row>
    <row r="79" spans="1:95" ht="16.5" customHeight="1">
      <c r="A79" s="119"/>
      <c r="B79" s="427">
        <v>1</v>
      </c>
      <c r="C79" s="428"/>
      <c r="D79" s="384"/>
      <c r="E79" s="384"/>
      <c r="F79" s="384"/>
      <c r="G79" s="384"/>
      <c r="H79" s="384"/>
      <c r="I79" s="384"/>
      <c r="J79" s="384"/>
      <c r="K79" s="384"/>
      <c r="L79" s="384"/>
      <c r="M79" s="384"/>
      <c r="N79" s="384"/>
      <c r="O79" s="384"/>
      <c r="P79" s="384"/>
      <c r="Q79" s="384"/>
      <c r="R79" s="384"/>
      <c r="S79" s="384"/>
      <c r="T79" s="384"/>
      <c r="U79" s="384"/>
      <c r="V79" s="384"/>
      <c r="W79" s="384"/>
      <c r="X79" s="384"/>
      <c r="Y79" s="384"/>
      <c r="Z79" s="384"/>
      <c r="AA79" s="384"/>
      <c r="AB79" s="443"/>
      <c r="AC79" s="444"/>
      <c r="AD79" s="444"/>
      <c r="AE79" s="444"/>
      <c r="AF79" s="444"/>
      <c r="AG79" s="444"/>
      <c r="AH79" s="444"/>
      <c r="AI79" s="444"/>
      <c r="AJ79" s="444"/>
      <c r="AK79" s="444"/>
      <c r="AL79" s="444"/>
      <c r="AM79" s="444"/>
      <c r="AN79" s="445"/>
      <c r="AO79" s="405"/>
      <c r="AP79" s="406"/>
      <c r="AQ79" s="407"/>
      <c r="AR79" s="405"/>
      <c r="AS79" s="406"/>
      <c r="AT79" s="407"/>
      <c r="AU79" s="440"/>
      <c r="AV79" s="441"/>
      <c r="AW79" s="442"/>
      <c r="AX79" s="450">
        <f t="shared" ref="AX79:AX108" si="19">AR79-AU79</f>
        <v>0</v>
      </c>
      <c r="AY79" s="451"/>
      <c r="AZ79" s="452"/>
      <c r="BA79" s="133"/>
      <c r="BB79" s="115"/>
      <c r="BC79" s="382"/>
      <c r="BD79" s="382"/>
      <c r="BE79" s="382"/>
      <c r="BF79" s="382"/>
      <c r="BG79" s="382"/>
      <c r="BH79" s="382"/>
      <c r="BI79" s="382"/>
      <c r="BJ79" s="382"/>
      <c r="BK79" s="382"/>
      <c r="BL79" s="382"/>
      <c r="BM79" s="382"/>
      <c r="BN79" s="382"/>
      <c r="BO79" s="382"/>
      <c r="BP79" s="382"/>
      <c r="BQ79" s="125"/>
      <c r="BR79" s="115"/>
      <c r="BS79" s="115"/>
      <c r="BT79" s="115"/>
      <c r="BU79" s="125"/>
      <c r="BV79" s="125"/>
      <c r="BW79" s="125"/>
      <c r="BX79" s="125"/>
      <c r="BY79" s="125"/>
      <c r="BZ79" s="125"/>
      <c r="CA79" s="125"/>
      <c r="CB79" s="125"/>
      <c r="CC79" s="125"/>
      <c r="CD79" s="125"/>
      <c r="CE79" s="125"/>
      <c r="CF79" s="125"/>
      <c r="CG79" s="125"/>
      <c r="CH79" s="125"/>
      <c r="CI79" s="125"/>
    </row>
    <row r="80" spans="1:95" ht="16.5" customHeight="1">
      <c r="A80" s="119"/>
      <c r="B80" s="427">
        <v>2</v>
      </c>
      <c r="C80" s="428"/>
      <c r="D80" s="384"/>
      <c r="E80" s="384"/>
      <c r="F80" s="384"/>
      <c r="G80" s="384"/>
      <c r="H80" s="384"/>
      <c r="I80" s="384"/>
      <c r="J80" s="384"/>
      <c r="K80" s="384"/>
      <c r="L80" s="384"/>
      <c r="M80" s="384"/>
      <c r="N80" s="384"/>
      <c r="O80" s="384"/>
      <c r="P80" s="384"/>
      <c r="Q80" s="384"/>
      <c r="R80" s="384"/>
      <c r="S80" s="384"/>
      <c r="T80" s="384"/>
      <c r="U80" s="384"/>
      <c r="V80" s="384"/>
      <c r="W80" s="384"/>
      <c r="X80" s="384"/>
      <c r="Y80" s="384"/>
      <c r="Z80" s="384"/>
      <c r="AA80" s="384"/>
      <c r="AB80" s="443"/>
      <c r="AC80" s="444"/>
      <c r="AD80" s="444"/>
      <c r="AE80" s="444"/>
      <c r="AF80" s="444"/>
      <c r="AG80" s="444"/>
      <c r="AH80" s="444"/>
      <c r="AI80" s="444"/>
      <c r="AJ80" s="444"/>
      <c r="AK80" s="444"/>
      <c r="AL80" s="444"/>
      <c r="AM80" s="444"/>
      <c r="AN80" s="445"/>
      <c r="AO80" s="405"/>
      <c r="AP80" s="406"/>
      <c r="AQ80" s="407"/>
      <c r="AR80" s="405"/>
      <c r="AS80" s="406"/>
      <c r="AT80" s="407"/>
      <c r="AU80" s="440"/>
      <c r="AV80" s="441"/>
      <c r="AW80" s="442"/>
      <c r="AX80" s="450">
        <f t="shared" si="19"/>
        <v>0</v>
      </c>
      <c r="AY80" s="451"/>
      <c r="AZ80" s="452"/>
      <c r="BA80" s="133"/>
      <c r="BB80" s="115"/>
      <c r="BC80" s="382"/>
      <c r="BD80" s="382"/>
      <c r="BE80" s="382"/>
      <c r="BF80" s="382"/>
      <c r="BG80" s="382"/>
      <c r="BH80" s="382"/>
      <c r="BI80" s="382"/>
      <c r="BJ80" s="382"/>
      <c r="BK80" s="382"/>
      <c r="BL80" s="382"/>
      <c r="BM80" s="382"/>
      <c r="BN80" s="382"/>
      <c r="BO80" s="382"/>
      <c r="BP80" s="382"/>
      <c r="BQ80" s="125"/>
      <c r="BR80" s="115"/>
      <c r="BS80" s="115"/>
      <c r="BT80" s="115"/>
      <c r="BU80" s="125"/>
      <c r="BV80" s="125"/>
      <c r="BW80" s="125"/>
      <c r="BX80" s="125"/>
      <c r="BY80" s="125"/>
      <c r="BZ80" s="125"/>
      <c r="CA80" s="125"/>
      <c r="CB80" s="125"/>
      <c r="CC80" s="125"/>
      <c r="CD80" s="125"/>
      <c r="CE80" s="125"/>
      <c r="CF80" s="125"/>
      <c r="CG80" s="125"/>
      <c r="CH80" s="125"/>
      <c r="CI80" s="125"/>
    </row>
    <row r="81" spans="1:87" ht="16.5" customHeight="1">
      <c r="A81" s="119"/>
      <c r="B81" s="427">
        <v>3</v>
      </c>
      <c r="C81" s="428"/>
      <c r="D81" s="384"/>
      <c r="E81" s="384"/>
      <c r="F81" s="384"/>
      <c r="G81" s="384"/>
      <c r="H81" s="384"/>
      <c r="I81" s="384"/>
      <c r="J81" s="384"/>
      <c r="K81" s="384"/>
      <c r="L81" s="384"/>
      <c r="M81" s="384"/>
      <c r="N81" s="384"/>
      <c r="O81" s="384"/>
      <c r="P81" s="384"/>
      <c r="Q81" s="384"/>
      <c r="R81" s="384"/>
      <c r="S81" s="384"/>
      <c r="T81" s="384"/>
      <c r="U81" s="384"/>
      <c r="V81" s="384"/>
      <c r="W81" s="384"/>
      <c r="X81" s="384"/>
      <c r="Y81" s="384"/>
      <c r="Z81" s="384"/>
      <c r="AA81" s="384"/>
      <c r="AB81" s="443"/>
      <c r="AC81" s="444"/>
      <c r="AD81" s="444"/>
      <c r="AE81" s="444"/>
      <c r="AF81" s="444"/>
      <c r="AG81" s="444"/>
      <c r="AH81" s="444"/>
      <c r="AI81" s="444"/>
      <c r="AJ81" s="444"/>
      <c r="AK81" s="444"/>
      <c r="AL81" s="444"/>
      <c r="AM81" s="444"/>
      <c r="AN81" s="445"/>
      <c r="AO81" s="405"/>
      <c r="AP81" s="406"/>
      <c r="AQ81" s="407"/>
      <c r="AR81" s="405"/>
      <c r="AS81" s="406"/>
      <c r="AT81" s="407"/>
      <c r="AU81" s="440"/>
      <c r="AV81" s="441"/>
      <c r="AW81" s="442"/>
      <c r="AX81" s="450">
        <f t="shared" si="19"/>
        <v>0</v>
      </c>
      <c r="AY81" s="451"/>
      <c r="AZ81" s="452"/>
      <c r="BA81" s="133"/>
      <c r="BB81" s="115"/>
      <c r="BC81" s="382"/>
      <c r="BD81" s="382"/>
      <c r="BE81" s="382"/>
      <c r="BF81" s="382"/>
      <c r="BG81" s="382"/>
      <c r="BH81" s="382"/>
      <c r="BI81" s="382"/>
      <c r="BJ81" s="382"/>
      <c r="BK81" s="382"/>
      <c r="BL81" s="382"/>
      <c r="BM81" s="382"/>
      <c r="BN81" s="382"/>
      <c r="BO81" s="382"/>
      <c r="BP81" s="382"/>
      <c r="BQ81" s="125"/>
      <c r="BR81" s="115"/>
      <c r="BS81" s="115"/>
      <c r="BT81" s="115"/>
      <c r="BU81" s="125"/>
      <c r="BV81" s="125"/>
      <c r="BW81" s="125"/>
      <c r="BX81" s="125"/>
      <c r="BY81" s="125"/>
      <c r="BZ81" s="125"/>
      <c r="CA81" s="125"/>
      <c r="CB81" s="125"/>
      <c r="CC81" s="125"/>
      <c r="CD81" s="125"/>
      <c r="CE81" s="125"/>
      <c r="CF81" s="125"/>
      <c r="CG81" s="125"/>
      <c r="CH81" s="125"/>
      <c r="CI81" s="125"/>
    </row>
    <row r="82" spans="1:87" ht="16.5" customHeight="1">
      <c r="A82" s="119"/>
      <c r="B82" s="427">
        <v>4</v>
      </c>
      <c r="C82" s="428"/>
      <c r="D82" s="384"/>
      <c r="E82" s="384"/>
      <c r="F82" s="384"/>
      <c r="G82" s="384"/>
      <c r="H82" s="384"/>
      <c r="I82" s="384"/>
      <c r="J82" s="384"/>
      <c r="K82" s="384"/>
      <c r="L82" s="384"/>
      <c r="M82" s="384"/>
      <c r="N82" s="384"/>
      <c r="O82" s="384"/>
      <c r="P82" s="384"/>
      <c r="Q82" s="384"/>
      <c r="R82" s="384"/>
      <c r="S82" s="384"/>
      <c r="T82" s="384"/>
      <c r="U82" s="384"/>
      <c r="V82" s="384"/>
      <c r="W82" s="384"/>
      <c r="X82" s="384"/>
      <c r="Y82" s="384"/>
      <c r="Z82" s="384"/>
      <c r="AA82" s="384"/>
      <c r="AB82" s="443"/>
      <c r="AC82" s="444"/>
      <c r="AD82" s="444"/>
      <c r="AE82" s="444"/>
      <c r="AF82" s="444"/>
      <c r="AG82" s="444"/>
      <c r="AH82" s="444"/>
      <c r="AI82" s="444"/>
      <c r="AJ82" s="444"/>
      <c r="AK82" s="444"/>
      <c r="AL82" s="444"/>
      <c r="AM82" s="444"/>
      <c r="AN82" s="445"/>
      <c r="AO82" s="405"/>
      <c r="AP82" s="406"/>
      <c r="AQ82" s="407"/>
      <c r="AR82" s="405"/>
      <c r="AS82" s="406"/>
      <c r="AT82" s="407"/>
      <c r="AU82" s="440"/>
      <c r="AV82" s="441"/>
      <c r="AW82" s="442"/>
      <c r="AX82" s="450">
        <f t="shared" si="19"/>
        <v>0</v>
      </c>
      <c r="AY82" s="451"/>
      <c r="AZ82" s="452"/>
      <c r="BA82" s="133"/>
      <c r="BB82" s="115"/>
      <c r="BC82" s="382"/>
      <c r="BD82" s="382"/>
      <c r="BE82" s="382"/>
      <c r="BF82" s="382"/>
      <c r="BG82" s="382"/>
      <c r="BH82" s="382"/>
      <c r="BI82" s="382"/>
      <c r="BJ82" s="382"/>
      <c r="BK82" s="382"/>
      <c r="BL82" s="382"/>
      <c r="BM82" s="382"/>
      <c r="BN82" s="382"/>
      <c r="BO82" s="382"/>
      <c r="BP82" s="382"/>
      <c r="BQ82" s="125"/>
      <c r="BR82" s="115"/>
      <c r="BS82" s="115"/>
      <c r="BT82" s="115"/>
      <c r="BU82" s="125"/>
      <c r="BV82" s="125"/>
      <c r="BW82" s="125"/>
      <c r="BX82" s="125"/>
      <c r="BY82" s="125"/>
      <c r="BZ82" s="125"/>
      <c r="CA82" s="125"/>
      <c r="CB82" s="125"/>
      <c r="CC82" s="125"/>
      <c r="CD82" s="125"/>
      <c r="CE82" s="125"/>
      <c r="CF82" s="125"/>
      <c r="CG82" s="125"/>
      <c r="CH82" s="125"/>
      <c r="CI82" s="125"/>
    </row>
    <row r="83" spans="1:87" ht="16.5" customHeight="1">
      <c r="A83" s="119"/>
      <c r="B83" s="427">
        <v>5</v>
      </c>
      <c r="C83" s="428"/>
      <c r="D83" s="384"/>
      <c r="E83" s="384"/>
      <c r="F83" s="384"/>
      <c r="G83" s="384"/>
      <c r="H83" s="384"/>
      <c r="I83" s="384"/>
      <c r="J83" s="384"/>
      <c r="K83" s="384"/>
      <c r="L83" s="384"/>
      <c r="M83" s="384"/>
      <c r="N83" s="384"/>
      <c r="O83" s="384"/>
      <c r="P83" s="384"/>
      <c r="Q83" s="384"/>
      <c r="R83" s="384"/>
      <c r="S83" s="384"/>
      <c r="T83" s="384"/>
      <c r="U83" s="384"/>
      <c r="V83" s="384"/>
      <c r="W83" s="384"/>
      <c r="X83" s="384"/>
      <c r="Y83" s="384"/>
      <c r="Z83" s="384"/>
      <c r="AA83" s="384"/>
      <c r="AB83" s="443"/>
      <c r="AC83" s="444"/>
      <c r="AD83" s="444"/>
      <c r="AE83" s="444"/>
      <c r="AF83" s="444"/>
      <c r="AG83" s="444"/>
      <c r="AH83" s="444"/>
      <c r="AI83" s="444"/>
      <c r="AJ83" s="444"/>
      <c r="AK83" s="444"/>
      <c r="AL83" s="444"/>
      <c r="AM83" s="444"/>
      <c r="AN83" s="445"/>
      <c r="AO83" s="405"/>
      <c r="AP83" s="406"/>
      <c r="AQ83" s="407"/>
      <c r="AR83" s="405"/>
      <c r="AS83" s="406"/>
      <c r="AT83" s="407"/>
      <c r="AU83" s="440"/>
      <c r="AV83" s="441"/>
      <c r="AW83" s="442"/>
      <c r="AX83" s="450">
        <f t="shared" si="19"/>
        <v>0</v>
      </c>
      <c r="AY83" s="451"/>
      <c r="AZ83" s="452"/>
      <c r="BA83" s="133"/>
      <c r="BB83" s="115"/>
      <c r="BC83" s="382"/>
      <c r="BD83" s="382"/>
      <c r="BE83" s="382"/>
      <c r="BF83" s="382"/>
      <c r="BG83" s="382"/>
      <c r="BH83" s="382"/>
      <c r="BI83" s="382"/>
      <c r="BJ83" s="382"/>
      <c r="BK83" s="382"/>
      <c r="BL83" s="382"/>
      <c r="BM83" s="382"/>
      <c r="BN83" s="382"/>
      <c r="BO83" s="382"/>
      <c r="BP83" s="382"/>
      <c r="BQ83" s="125"/>
      <c r="BR83" s="115"/>
      <c r="BS83" s="115"/>
      <c r="BT83" s="115"/>
      <c r="BU83" s="125"/>
      <c r="BV83" s="125"/>
      <c r="BW83" s="125"/>
      <c r="BX83" s="125"/>
      <c r="BY83" s="125"/>
      <c r="BZ83" s="125"/>
      <c r="CA83" s="125"/>
      <c r="CB83" s="125"/>
      <c r="CC83" s="125"/>
      <c r="CD83" s="125"/>
      <c r="CE83" s="125"/>
      <c r="CF83" s="125"/>
      <c r="CG83" s="125"/>
      <c r="CH83" s="125"/>
      <c r="CI83" s="125"/>
    </row>
    <row r="84" spans="1:87" ht="16.5" customHeight="1">
      <c r="A84" s="119"/>
      <c r="B84" s="427">
        <v>6</v>
      </c>
      <c r="C84" s="428"/>
      <c r="D84" s="384"/>
      <c r="E84" s="384"/>
      <c r="F84" s="384"/>
      <c r="G84" s="384"/>
      <c r="H84" s="384"/>
      <c r="I84" s="384"/>
      <c r="J84" s="384"/>
      <c r="K84" s="384"/>
      <c r="L84" s="384"/>
      <c r="M84" s="384"/>
      <c r="N84" s="384"/>
      <c r="O84" s="384"/>
      <c r="P84" s="384"/>
      <c r="Q84" s="384"/>
      <c r="R84" s="384"/>
      <c r="S84" s="384"/>
      <c r="T84" s="384"/>
      <c r="U84" s="384"/>
      <c r="V84" s="384"/>
      <c r="W84" s="384"/>
      <c r="X84" s="384"/>
      <c r="Y84" s="384"/>
      <c r="Z84" s="384"/>
      <c r="AA84" s="384"/>
      <c r="AB84" s="443"/>
      <c r="AC84" s="444"/>
      <c r="AD84" s="444"/>
      <c r="AE84" s="444"/>
      <c r="AF84" s="444"/>
      <c r="AG84" s="444"/>
      <c r="AH84" s="444"/>
      <c r="AI84" s="444"/>
      <c r="AJ84" s="444"/>
      <c r="AK84" s="444"/>
      <c r="AL84" s="444"/>
      <c r="AM84" s="444"/>
      <c r="AN84" s="445"/>
      <c r="AO84" s="405"/>
      <c r="AP84" s="406"/>
      <c r="AQ84" s="407"/>
      <c r="AR84" s="405"/>
      <c r="AS84" s="406"/>
      <c r="AT84" s="407"/>
      <c r="AU84" s="440"/>
      <c r="AV84" s="441"/>
      <c r="AW84" s="442"/>
      <c r="AX84" s="450">
        <f t="shared" si="19"/>
        <v>0</v>
      </c>
      <c r="AY84" s="451"/>
      <c r="AZ84" s="452"/>
      <c r="BA84" s="133"/>
      <c r="BB84" s="115"/>
      <c r="BC84" s="382"/>
      <c r="BD84" s="382"/>
      <c r="BE84" s="382"/>
      <c r="BF84" s="382"/>
      <c r="BG84" s="382"/>
      <c r="BH84" s="382"/>
      <c r="BI84" s="382"/>
      <c r="BJ84" s="382"/>
      <c r="BK84" s="382"/>
      <c r="BL84" s="382"/>
      <c r="BM84" s="382"/>
      <c r="BN84" s="382"/>
      <c r="BO84" s="382"/>
      <c r="BP84" s="382"/>
      <c r="BQ84" s="125"/>
      <c r="BR84" s="115"/>
      <c r="BS84" s="115"/>
      <c r="BT84" s="115"/>
      <c r="BU84" s="125"/>
      <c r="BV84" s="125"/>
      <c r="BW84" s="125"/>
      <c r="BX84" s="125"/>
      <c r="BY84" s="125"/>
      <c r="BZ84" s="125"/>
      <c r="CA84" s="125"/>
      <c r="CB84" s="125"/>
      <c r="CC84" s="125"/>
      <c r="CD84" s="125"/>
      <c r="CE84" s="125"/>
      <c r="CF84" s="125"/>
      <c r="CG84" s="125"/>
      <c r="CH84" s="125"/>
      <c r="CI84" s="125"/>
    </row>
    <row r="85" spans="1:87" ht="16.5" customHeight="1">
      <c r="A85" s="119"/>
      <c r="B85" s="427">
        <v>7</v>
      </c>
      <c r="C85" s="428"/>
      <c r="D85" s="384"/>
      <c r="E85" s="384"/>
      <c r="F85" s="384"/>
      <c r="G85" s="384"/>
      <c r="H85" s="384"/>
      <c r="I85" s="384"/>
      <c r="J85" s="384"/>
      <c r="K85" s="384"/>
      <c r="L85" s="384"/>
      <c r="M85" s="384"/>
      <c r="N85" s="384"/>
      <c r="O85" s="384"/>
      <c r="P85" s="384"/>
      <c r="Q85" s="384"/>
      <c r="R85" s="384"/>
      <c r="S85" s="384"/>
      <c r="T85" s="384"/>
      <c r="U85" s="384"/>
      <c r="V85" s="384"/>
      <c r="W85" s="384"/>
      <c r="X85" s="384"/>
      <c r="Y85" s="384"/>
      <c r="Z85" s="384"/>
      <c r="AA85" s="384"/>
      <c r="AB85" s="443"/>
      <c r="AC85" s="444"/>
      <c r="AD85" s="444"/>
      <c r="AE85" s="444"/>
      <c r="AF85" s="444"/>
      <c r="AG85" s="444"/>
      <c r="AH85" s="444"/>
      <c r="AI85" s="444"/>
      <c r="AJ85" s="444"/>
      <c r="AK85" s="444"/>
      <c r="AL85" s="444"/>
      <c r="AM85" s="444"/>
      <c r="AN85" s="445"/>
      <c r="AO85" s="405"/>
      <c r="AP85" s="406"/>
      <c r="AQ85" s="407"/>
      <c r="AR85" s="405"/>
      <c r="AS85" s="406"/>
      <c r="AT85" s="407"/>
      <c r="AU85" s="440"/>
      <c r="AV85" s="441"/>
      <c r="AW85" s="442"/>
      <c r="AX85" s="450">
        <f t="shared" si="19"/>
        <v>0</v>
      </c>
      <c r="AY85" s="451"/>
      <c r="AZ85" s="452"/>
      <c r="BA85" s="133"/>
      <c r="BB85" s="115"/>
      <c r="BC85" s="382"/>
      <c r="BD85" s="382"/>
      <c r="BE85" s="382"/>
      <c r="BF85" s="382"/>
      <c r="BG85" s="382"/>
      <c r="BH85" s="382"/>
      <c r="BI85" s="382"/>
      <c r="BJ85" s="382"/>
      <c r="BK85" s="382"/>
      <c r="BL85" s="382"/>
      <c r="BM85" s="382"/>
      <c r="BN85" s="382"/>
      <c r="BO85" s="382"/>
      <c r="BP85" s="382"/>
      <c r="BQ85" s="125"/>
      <c r="BR85" s="115"/>
      <c r="BS85" s="115"/>
      <c r="BT85" s="115"/>
      <c r="BU85" s="125"/>
      <c r="BV85" s="125"/>
      <c r="BW85" s="125"/>
      <c r="BX85" s="125"/>
      <c r="BY85" s="125"/>
      <c r="BZ85" s="125"/>
      <c r="CA85" s="125"/>
      <c r="CB85" s="125"/>
      <c r="CC85" s="125"/>
      <c r="CD85" s="125"/>
      <c r="CE85" s="125"/>
      <c r="CF85" s="125"/>
      <c r="CG85" s="125"/>
      <c r="CH85" s="125"/>
      <c r="CI85" s="125"/>
    </row>
    <row r="86" spans="1:87" ht="16.5" customHeight="1">
      <c r="A86" s="119"/>
      <c r="B86" s="427">
        <v>8</v>
      </c>
      <c r="C86" s="428"/>
      <c r="D86" s="384"/>
      <c r="E86" s="384"/>
      <c r="F86" s="384"/>
      <c r="G86" s="384"/>
      <c r="H86" s="384"/>
      <c r="I86" s="384"/>
      <c r="J86" s="384"/>
      <c r="K86" s="384"/>
      <c r="L86" s="384"/>
      <c r="M86" s="384"/>
      <c r="N86" s="384"/>
      <c r="O86" s="384"/>
      <c r="P86" s="384"/>
      <c r="Q86" s="384"/>
      <c r="R86" s="384"/>
      <c r="S86" s="384"/>
      <c r="T86" s="384"/>
      <c r="U86" s="384"/>
      <c r="V86" s="384"/>
      <c r="W86" s="384"/>
      <c r="X86" s="384"/>
      <c r="Y86" s="384"/>
      <c r="Z86" s="384"/>
      <c r="AA86" s="384"/>
      <c r="AB86" s="443"/>
      <c r="AC86" s="444"/>
      <c r="AD86" s="444"/>
      <c r="AE86" s="444"/>
      <c r="AF86" s="444"/>
      <c r="AG86" s="444"/>
      <c r="AH86" s="444"/>
      <c r="AI86" s="444"/>
      <c r="AJ86" s="444"/>
      <c r="AK86" s="444"/>
      <c r="AL86" s="444"/>
      <c r="AM86" s="444"/>
      <c r="AN86" s="445"/>
      <c r="AO86" s="405"/>
      <c r="AP86" s="406"/>
      <c r="AQ86" s="407"/>
      <c r="AR86" s="405"/>
      <c r="AS86" s="406"/>
      <c r="AT86" s="407"/>
      <c r="AU86" s="440"/>
      <c r="AV86" s="441"/>
      <c r="AW86" s="442"/>
      <c r="AX86" s="450">
        <f t="shared" si="19"/>
        <v>0</v>
      </c>
      <c r="AY86" s="451"/>
      <c r="AZ86" s="452"/>
      <c r="BA86" s="133"/>
      <c r="BB86" s="115"/>
      <c r="BC86" s="382"/>
      <c r="BD86" s="382"/>
      <c r="BE86" s="382"/>
      <c r="BF86" s="382"/>
      <c r="BG86" s="382"/>
      <c r="BH86" s="382"/>
      <c r="BI86" s="382"/>
      <c r="BJ86" s="382"/>
      <c r="BK86" s="382"/>
      <c r="BL86" s="382"/>
      <c r="BM86" s="382"/>
      <c r="BN86" s="382"/>
      <c r="BO86" s="382"/>
      <c r="BP86" s="382"/>
      <c r="BQ86" s="125"/>
      <c r="BR86" s="115"/>
      <c r="BS86" s="115"/>
      <c r="BT86" s="115"/>
      <c r="BU86" s="125"/>
      <c r="BV86" s="125"/>
      <c r="BW86" s="125"/>
      <c r="BX86" s="125"/>
      <c r="BY86" s="125"/>
      <c r="BZ86" s="125"/>
      <c r="CA86" s="125"/>
      <c r="CB86" s="125"/>
      <c r="CC86" s="125"/>
      <c r="CD86" s="125"/>
      <c r="CE86" s="125"/>
      <c r="CF86" s="125"/>
      <c r="CG86" s="125"/>
      <c r="CH86" s="125"/>
      <c r="CI86" s="125"/>
    </row>
    <row r="87" spans="1:87" ht="16.5" customHeight="1">
      <c r="A87" s="119"/>
      <c r="B87" s="427">
        <v>9</v>
      </c>
      <c r="C87" s="428"/>
      <c r="D87" s="384"/>
      <c r="E87" s="384"/>
      <c r="F87" s="384"/>
      <c r="G87" s="384"/>
      <c r="H87" s="384"/>
      <c r="I87" s="384"/>
      <c r="J87" s="384"/>
      <c r="K87" s="384"/>
      <c r="L87" s="384"/>
      <c r="M87" s="384"/>
      <c r="N87" s="384"/>
      <c r="O87" s="384"/>
      <c r="P87" s="384"/>
      <c r="Q87" s="384"/>
      <c r="R87" s="384"/>
      <c r="S87" s="384"/>
      <c r="T87" s="384"/>
      <c r="U87" s="384"/>
      <c r="V87" s="384"/>
      <c r="W87" s="384"/>
      <c r="X87" s="384"/>
      <c r="Y87" s="384"/>
      <c r="Z87" s="384"/>
      <c r="AA87" s="384"/>
      <c r="AB87" s="443"/>
      <c r="AC87" s="444"/>
      <c r="AD87" s="444"/>
      <c r="AE87" s="444"/>
      <c r="AF87" s="444"/>
      <c r="AG87" s="444"/>
      <c r="AH87" s="444"/>
      <c r="AI87" s="444"/>
      <c r="AJ87" s="444"/>
      <c r="AK87" s="444"/>
      <c r="AL87" s="444"/>
      <c r="AM87" s="444"/>
      <c r="AN87" s="445"/>
      <c r="AO87" s="405"/>
      <c r="AP87" s="406"/>
      <c r="AQ87" s="407"/>
      <c r="AR87" s="405"/>
      <c r="AS87" s="406"/>
      <c r="AT87" s="407"/>
      <c r="AU87" s="440"/>
      <c r="AV87" s="441"/>
      <c r="AW87" s="442"/>
      <c r="AX87" s="450">
        <f t="shared" si="19"/>
        <v>0</v>
      </c>
      <c r="AY87" s="451"/>
      <c r="AZ87" s="452"/>
      <c r="BA87" s="133"/>
      <c r="BB87" s="115"/>
      <c r="BC87" s="382"/>
      <c r="BD87" s="382"/>
      <c r="BE87" s="382"/>
      <c r="BF87" s="382"/>
      <c r="BG87" s="382"/>
      <c r="BH87" s="382"/>
      <c r="BI87" s="382"/>
      <c r="BJ87" s="382"/>
      <c r="BK87" s="382"/>
      <c r="BL87" s="382"/>
      <c r="BM87" s="382"/>
      <c r="BN87" s="382"/>
      <c r="BO87" s="382"/>
      <c r="BP87" s="382"/>
      <c r="BQ87" s="125"/>
      <c r="BR87" s="115"/>
      <c r="BS87" s="115"/>
      <c r="BT87" s="115"/>
      <c r="BU87" s="125"/>
      <c r="BV87" s="125"/>
      <c r="BW87" s="125"/>
      <c r="BX87" s="125"/>
      <c r="BY87" s="125"/>
      <c r="BZ87" s="125"/>
      <c r="CA87" s="125"/>
      <c r="CB87" s="125"/>
      <c r="CC87" s="125"/>
      <c r="CD87" s="125"/>
      <c r="CE87" s="125"/>
      <c r="CF87" s="125"/>
      <c r="CG87" s="125"/>
      <c r="CH87" s="125"/>
      <c r="CI87" s="125"/>
    </row>
    <row r="88" spans="1:87" ht="16.5" customHeight="1">
      <c r="A88" s="119"/>
      <c r="B88" s="427">
        <v>10</v>
      </c>
      <c r="C88" s="428"/>
      <c r="D88" s="384"/>
      <c r="E88" s="384"/>
      <c r="F88" s="384"/>
      <c r="G88" s="384"/>
      <c r="H88" s="384"/>
      <c r="I88" s="384"/>
      <c r="J88" s="384"/>
      <c r="K88" s="384"/>
      <c r="L88" s="384"/>
      <c r="M88" s="384"/>
      <c r="N88" s="384"/>
      <c r="O88" s="384"/>
      <c r="P88" s="384"/>
      <c r="Q88" s="384"/>
      <c r="R88" s="384"/>
      <c r="S88" s="384"/>
      <c r="T88" s="384"/>
      <c r="U88" s="384"/>
      <c r="V88" s="384"/>
      <c r="W88" s="384"/>
      <c r="X88" s="384"/>
      <c r="Y88" s="384"/>
      <c r="Z88" s="384"/>
      <c r="AA88" s="384"/>
      <c r="AB88" s="443"/>
      <c r="AC88" s="444"/>
      <c r="AD88" s="444"/>
      <c r="AE88" s="444"/>
      <c r="AF88" s="444"/>
      <c r="AG88" s="444"/>
      <c r="AH88" s="444"/>
      <c r="AI88" s="444"/>
      <c r="AJ88" s="444"/>
      <c r="AK88" s="444"/>
      <c r="AL88" s="444"/>
      <c r="AM88" s="444"/>
      <c r="AN88" s="445"/>
      <c r="AO88" s="405"/>
      <c r="AP88" s="406"/>
      <c r="AQ88" s="407"/>
      <c r="AR88" s="405"/>
      <c r="AS88" s="406"/>
      <c r="AT88" s="407"/>
      <c r="AU88" s="440"/>
      <c r="AV88" s="441"/>
      <c r="AW88" s="442"/>
      <c r="AX88" s="450">
        <f t="shared" si="19"/>
        <v>0</v>
      </c>
      <c r="AY88" s="451"/>
      <c r="AZ88" s="452"/>
      <c r="BA88" s="133"/>
      <c r="BB88" s="115"/>
      <c r="BC88" s="382"/>
      <c r="BD88" s="382"/>
      <c r="BE88" s="382"/>
      <c r="BF88" s="382"/>
      <c r="BG88" s="382"/>
      <c r="BH88" s="382"/>
      <c r="BI88" s="382"/>
      <c r="BJ88" s="382"/>
      <c r="BK88" s="382"/>
      <c r="BL88" s="382"/>
      <c r="BM88" s="382"/>
      <c r="BN88" s="382"/>
      <c r="BO88" s="382"/>
      <c r="BP88" s="382"/>
      <c r="BQ88" s="125"/>
      <c r="BR88" s="115"/>
      <c r="BS88" s="115"/>
      <c r="BT88" s="115"/>
      <c r="BU88" s="125"/>
      <c r="BV88" s="125"/>
      <c r="BW88" s="125"/>
      <c r="BX88" s="125"/>
      <c r="BY88" s="125"/>
      <c r="BZ88" s="125"/>
      <c r="CA88" s="125"/>
      <c r="CB88" s="125"/>
      <c r="CC88" s="125"/>
      <c r="CD88" s="125"/>
      <c r="CE88" s="125"/>
      <c r="CF88" s="125"/>
      <c r="CG88" s="125"/>
      <c r="CH88" s="125"/>
      <c r="CI88" s="125"/>
    </row>
    <row r="89" spans="1:87" ht="16.5" customHeight="1">
      <c r="A89" s="119"/>
      <c r="B89" s="427">
        <v>11</v>
      </c>
      <c r="C89" s="428"/>
      <c r="D89" s="384"/>
      <c r="E89" s="384"/>
      <c r="F89" s="384"/>
      <c r="G89" s="384"/>
      <c r="H89" s="384"/>
      <c r="I89" s="384"/>
      <c r="J89" s="384"/>
      <c r="K89" s="384"/>
      <c r="L89" s="384"/>
      <c r="M89" s="384"/>
      <c r="N89" s="384"/>
      <c r="O89" s="384"/>
      <c r="P89" s="384"/>
      <c r="Q89" s="384"/>
      <c r="R89" s="384"/>
      <c r="S89" s="384"/>
      <c r="T89" s="384"/>
      <c r="U89" s="384"/>
      <c r="V89" s="384"/>
      <c r="W89" s="384"/>
      <c r="X89" s="384"/>
      <c r="Y89" s="384"/>
      <c r="Z89" s="384"/>
      <c r="AA89" s="384"/>
      <c r="AB89" s="443"/>
      <c r="AC89" s="444"/>
      <c r="AD89" s="444"/>
      <c r="AE89" s="444"/>
      <c r="AF89" s="444"/>
      <c r="AG89" s="444"/>
      <c r="AH89" s="444"/>
      <c r="AI89" s="444"/>
      <c r="AJ89" s="444"/>
      <c r="AK89" s="444"/>
      <c r="AL89" s="444"/>
      <c r="AM89" s="444"/>
      <c r="AN89" s="445"/>
      <c r="AO89" s="405"/>
      <c r="AP89" s="406"/>
      <c r="AQ89" s="407"/>
      <c r="AR89" s="405"/>
      <c r="AS89" s="406"/>
      <c r="AT89" s="407"/>
      <c r="AU89" s="440"/>
      <c r="AV89" s="441"/>
      <c r="AW89" s="442"/>
      <c r="AX89" s="450">
        <f t="shared" si="19"/>
        <v>0</v>
      </c>
      <c r="AY89" s="451"/>
      <c r="AZ89" s="452"/>
      <c r="BA89" s="133"/>
      <c r="BB89" s="115"/>
      <c r="BC89" s="382"/>
      <c r="BD89" s="382"/>
      <c r="BE89" s="382"/>
      <c r="BF89" s="382"/>
      <c r="BG89" s="382"/>
      <c r="BH89" s="382"/>
      <c r="BI89" s="382"/>
      <c r="BJ89" s="382"/>
      <c r="BK89" s="382"/>
      <c r="BL89" s="382"/>
      <c r="BM89" s="382"/>
      <c r="BN89" s="382"/>
      <c r="BO89" s="382"/>
      <c r="BP89" s="382"/>
      <c r="BQ89" s="125"/>
      <c r="BR89" s="115"/>
      <c r="BS89" s="115"/>
      <c r="BT89" s="115"/>
      <c r="BU89" s="125"/>
      <c r="BV89" s="125"/>
      <c r="BW89" s="125"/>
      <c r="BX89" s="125"/>
      <c r="BY89" s="125"/>
      <c r="BZ89" s="125"/>
      <c r="CA89" s="125"/>
      <c r="CB89" s="125"/>
      <c r="CC89" s="125"/>
      <c r="CD89" s="125"/>
      <c r="CE89" s="125"/>
      <c r="CF89" s="125"/>
      <c r="CG89" s="125"/>
      <c r="CH89" s="125"/>
      <c r="CI89" s="125"/>
    </row>
    <row r="90" spans="1:87" ht="16.5" customHeight="1">
      <c r="A90" s="119"/>
      <c r="B90" s="427">
        <v>12</v>
      </c>
      <c r="C90" s="428"/>
      <c r="D90" s="453"/>
      <c r="E90" s="454"/>
      <c r="F90" s="454"/>
      <c r="G90" s="454"/>
      <c r="H90" s="454"/>
      <c r="I90" s="454"/>
      <c r="J90" s="454"/>
      <c r="K90" s="454"/>
      <c r="L90" s="454"/>
      <c r="M90" s="454"/>
      <c r="N90" s="454"/>
      <c r="O90" s="454"/>
      <c r="P90" s="454"/>
      <c r="Q90" s="454"/>
      <c r="R90" s="454"/>
      <c r="S90" s="384"/>
      <c r="T90" s="384"/>
      <c r="U90" s="384"/>
      <c r="V90" s="384"/>
      <c r="W90" s="384"/>
      <c r="X90" s="384"/>
      <c r="Y90" s="384"/>
      <c r="Z90" s="384"/>
      <c r="AA90" s="384"/>
      <c r="AB90" s="443"/>
      <c r="AC90" s="444"/>
      <c r="AD90" s="444"/>
      <c r="AE90" s="444"/>
      <c r="AF90" s="444"/>
      <c r="AG90" s="444"/>
      <c r="AH90" s="444"/>
      <c r="AI90" s="444"/>
      <c r="AJ90" s="444"/>
      <c r="AK90" s="444"/>
      <c r="AL90" s="444"/>
      <c r="AM90" s="444"/>
      <c r="AN90" s="445"/>
      <c r="AO90" s="405"/>
      <c r="AP90" s="406"/>
      <c r="AQ90" s="407"/>
      <c r="AR90" s="405"/>
      <c r="AS90" s="406"/>
      <c r="AT90" s="407"/>
      <c r="AU90" s="440"/>
      <c r="AV90" s="441"/>
      <c r="AW90" s="442"/>
      <c r="AX90" s="450">
        <f t="shared" si="19"/>
        <v>0</v>
      </c>
      <c r="AY90" s="451"/>
      <c r="AZ90" s="452"/>
      <c r="BA90" s="133"/>
      <c r="BB90" s="115"/>
      <c r="BC90" s="382"/>
      <c r="BD90" s="382"/>
      <c r="BE90" s="382"/>
      <c r="BF90" s="382"/>
      <c r="BG90" s="382"/>
      <c r="BH90" s="382"/>
      <c r="BI90" s="382"/>
      <c r="BJ90" s="382"/>
      <c r="BK90" s="382"/>
      <c r="BL90" s="382"/>
      <c r="BM90" s="382"/>
      <c r="BN90" s="382"/>
      <c r="BO90" s="382"/>
      <c r="BP90" s="382"/>
      <c r="BQ90" s="125"/>
      <c r="BR90" s="115"/>
      <c r="BS90" s="115"/>
      <c r="BT90" s="115"/>
      <c r="BU90" s="125"/>
      <c r="BV90" s="125"/>
      <c r="BW90" s="125"/>
      <c r="BX90" s="125"/>
      <c r="BY90" s="125"/>
      <c r="BZ90" s="125"/>
      <c r="CA90" s="125"/>
      <c r="CB90" s="125"/>
      <c r="CC90" s="125"/>
      <c r="CD90" s="125"/>
      <c r="CE90" s="125"/>
      <c r="CF90" s="125"/>
      <c r="CG90" s="125"/>
      <c r="CH90" s="125"/>
      <c r="CI90" s="125"/>
    </row>
    <row r="91" spans="1:87" ht="16.5" customHeight="1">
      <c r="A91" s="119"/>
      <c r="B91" s="427">
        <v>13</v>
      </c>
      <c r="C91" s="428"/>
      <c r="D91" s="453"/>
      <c r="E91" s="454"/>
      <c r="F91" s="454"/>
      <c r="G91" s="454"/>
      <c r="H91" s="454"/>
      <c r="I91" s="454"/>
      <c r="J91" s="454"/>
      <c r="K91" s="454"/>
      <c r="L91" s="454"/>
      <c r="M91" s="454"/>
      <c r="N91" s="454"/>
      <c r="O91" s="454"/>
      <c r="P91" s="454"/>
      <c r="Q91" s="454"/>
      <c r="R91" s="454"/>
      <c r="S91" s="384"/>
      <c r="T91" s="384"/>
      <c r="U91" s="384"/>
      <c r="V91" s="384"/>
      <c r="W91" s="384"/>
      <c r="X91" s="384"/>
      <c r="Y91" s="384"/>
      <c r="Z91" s="384"/>
      <c r="AA91" s="384"/>
      <c r="AB91" s="443"/>
      <c r="AC91" s="444"/>
      <c r="AD91" s="444"/>
      <c r="AE91" s="444"/>
      <c r="AF91" s="444"/>
      <c r="AG91" s="444"/>
      <c r="AH91" s="444"/>
      <c r="AI91" s="444"/>
      <c r="AJ91" s="444"/>
      <c r="AK91" s="444"/>
      <c r="AL91" s="444"/>
      <c r="AM91" s="444"/>
      <c r="AN91" s="445"/>
      <c r="AO91" s="405"/>
      <c r="AP91" s="406"/>
      <c r="AQ91" s="407"/>
      <c r="AR91" s="405"/>
      <c r="AS91" s="406"/>
      <c r="AT91" s="407"/>
      <c r="AU91" s="440"/>
      <c r="AV91" s="441"/>
      <c r="AW91" s="442"/>
      <c r="AX91" s="450">
        <f t="shared" si="19"/>
        <v>0</v>
      </c>
      <c r="AY91" s="451"/>
      <c r="AZ91" s="452"/>
      <c r="BA91" s="133"/>
      <c r="BB91" s="115"/>
      <c r="BC91" s="382"/>
      <c r="BD91" s="382"/>
      <c r="BE91" s="382"/>
      <c r="BF91" s="382"/>
      <c r="BG91" s="382"/>
      <c r="BH91" s="382"/>
      <c r="BI91" s="382"/>
      <c r="BJ91" s="382"/>
      <c r="BK91" s="382"/>
      <c r="BL91" s="382"/>
      <c r="BM91" s="382"/>
      <c r="BN91" s="382"/>
      <c r="BO91" s="382"/>
      <c r="BP91" s="382"/>
      <c r="BQ91" s="125"/>
      <c r="BR91" s="115"/>
      <c r="BS91" s="115"/>
      <c r="BT91" s="115"/>
      <c r="BU91" s="125"/>
      <c r="BV91" s="125"/>
      <c r="BW91" s="125"/>
      <c r="BX91" s="125"/>
      <c r="BY91" s="125"/>
      <c r="BZ91" s="125"/>
      <c r="CA91" s="125"/>
      <c r="CB91" s="125"/>
      <c r="CC91" s="125"/>
      <c r="CD91" s="125"/>
      <c r="CE91" s="125"/>
      <c r="CF91" s="125"/>
      <c r="CG91" s="125"/>
      <c r="CH91" s="125"/>
      <c r="CI91" s="125"/>
    </row>
    <row r="92" spans="1:87" ht="16.5" customHeight="1">
      <c r="A92" s="119"/>
      <c r="B92" s="427">
        <v>14</v>
      </c>
      <c r="C92" s="428"/>
      <c r="D92" s="453"/>
      <c r="E92" s="454"/>
      <c r="F92" s="454"/>
      <c r="G92" s="454"/>
      <c r="H92" s="454"/>
      <c r="I92" s="454"/>
      <c r="J92" s="454"/>
      <c r="K92" s="454"/>
      <c r="L92" s="454"/>
      <c r="M92" s="454"/>
      <c r="N92" s="454"/>
      <c r="O92" s="454"/>
      <c r="P92" s="454"/>
      <c r="Q92" s="454"/>
      <c r="R92" s="454"/>
      <c r="S92" s="384"/>
      <c r="T92" s="384"/>
      <c r="U92" s="384"/>
      <c r="V92" s="384"/>
      <c r="W92" s="384"/>
      <c r="X92" s="384"/>
      <c r="Y92" s="384"/>
      <c r="Z92" s="384"/>
      <c r="AA92" s="384"/>
      <c r="AB92" s="443"/>
      <c r="AC92" s="444"/>
      <c r="AD92" s="444"/>
      <c r="AE92" s="444"/>
      <c r="AF92" s="444"/>
      <c r="AG92" s="444"/>
      <c r="AH92" s="444"/>
      <c r="AI92" s="444"/>
      <c r="AJ92" s="444"/>
      <c r="AK92" s="444"/>
      <c r="AL92" s="444"/>
      <c r="AM92" s="444"/>
      <c r="AN92" s="445"/>
      <c r="AO92" s="405"/>
      <c r="AP92" s="406"/>
      <c r="AQ92" s="407"/>
      <c r="AR92" s="405"/>
      <c r="AS92" s="406"/>
      <c r="AT92" s="407"/>
      <c r="AU92" s="440"/>
      <c r="AV92" s="441"/>
      <c r="AW92" s="442"/>
      <c r="AX92" s="450">
        <f t="shared" si="19"/>
        <v>0</v>
      </c>
      <c r="AY92" s="451"/>
      <c r="AZ92" s="452"/>
      <c r="BA92" s="133"/>
      <c r="BB92" s="115"/>
      <c r="BC92" s="382"/>
      <c r="BD92" s="382"/>
      <c r="BE92" s="382"/>
      <c r="BF92" s="382"/>
      <c r="BG92" s="382"/>
      <c r="BH92" s="382"/>
      <c r="BI92" s="382"/>
      <c r="BJ92" s="382"/>
      <c r="BK92" s="382"/>
      <c r="BL92" s="382"/>
      <c r="BM92" s="382"/>
      <c r="BN92" s="382"/>
      <c r="BO92" s="382"/>
      <c r="BP92" s="382"/>
      <c r="BQ92" s="125"/>
      <c r="BR92" s="115"/>
      <c r="BS92" s="115"/>
      <c r="BT92" s="115"/>
      <c r="BU92" s="125"/>
      <c r="BV92" s="125"/>
      <c r="BW92" s="125"/>
      <c r="BX92" s="125"/>
      <c r="BY92" s="125"/>
      <c r="BZ92" s="125"/>
      <c r="CA92" s="125"/>
      <c r="CB92" s="125"/>
      <c r="CC92" s="125"/>
      <c r="CD92" s="125"/>
      <c r="CE92" s="125"/>
      <c r="CF92" s="125"/>
      <c r="CG92" s="125"/>
      <c r="CH92" s="125"/>
      <c r="CI92" s="125"/>
    </row>
    <row r="93" spans="1:87" ht="16.5" customHeight="1">
      <c r="A93" s="119"/>
      <c r="B93" s="427">
        <v>15</v>
      </c>
      <c r="C93" s="428"/>
      <c r="D93" s="453"/>
      <c r="E93" s="454"/>
      <c r="F93" s="454"/>
      <c r="G93" s="454"/>
      <c r="H93" s="454"/>
      <c r="I93" s="454"/>
      <c r="J93" s="454"/>
      <c r="K93" s="454"/>
      <c r="L93" s="454"/>
      <c r="M93" s="454"/>
      <c r="N93" s="454"/>
      <c r="O93" s="454"/>
      <c r="P93" s="454"/>
      <c r="Q93" s="454"/>
      <c r="R93" s="454"/>
      <c r="S93" s="384"/>
      <c r="T93" s="384"/>
      <c r="U93" s="384"/>
      <c r="V93" s="384"/>
      <c r="W93" s="384"/>
      <c r="X93" s="384"/>
      <c r="Y93" s="384"/>
      <c r="Z93" s="384"/>
      <c r="AA93" s="384"/>
      <c r="AB93" s="443"/>
      <c r="AC93" s="444"/>
      <c r="AD93" s="444"/>
      <c r="AE93" s="444"/>
      <c r="AF93" s="444"/>
      <c r="AG93" s="444"/>
      <c r="AH93" s="444"/>
      <c r="AI93" s="444"/>
      <c r="AJ93" s="444"/>
      <c r="AK93" s="444"/>
      <c r="AL93" s="444"/>
      <c r="AM93" s="444"/>
      <c r="AN93" s="445"/>
      <c r="AO93" s="405"/>
      <c r="AP93" s="406"/>
      <c r="AQ93" s="407"/>
      <c r="AR93" s="405"/>
      <c r="AS93" s="406"/>
      <c r="AT93" s="407"/>
      <c r="AU93" s="440"/>
      <c r="AV93" s="441"/>
      <c r="AW93" s="442"/>
      <c r="AX93" s="450">
        <f t="shared" si="19"/>
        <v>0</v>
      </c>
      <c r="AY93" s="451"/>
      <c r="AZ93" s="452"/>
      <c r="BA93" s="133"/>
      <c r="BB93" s="115"/>
      <c r="BC93" s="382"/>
      <c r="BD93" s="382"/>
      <c r="BE93" s="382"/>
      <c r="BF93" s="382"/>
      <c r="BG93" s="382"/>
      <c r="BH93" s="382"/>
      <c r="BI93" s="382"/>
      <c r="BJ93" s="382"/>
      <c r="BK93" s="382"/>
      <c r="BL93" s="382"/>
      <c r="BM93" s="382"/>
      <c r="BN93" s="382"/>
      <c r="BO93" s="382"/>
      <c r="BP93" s="382"/>
      <c r="BQ93" s="125"/>
      <c r="BR93" s="115"/>
      <c r="BS93" s="115"/>
      <c r="BT93" s="115"/>
      <c r="BU93" s="125"/>
      <c r="BV93" s="125"/>
      <c r="BW93" s="125"/>
      <c r="BX93" s="125"/>
      <c r="BY93" s="125"/>
      <c r="BZ93" s="125"/>
      <c r="CA93" s="125"/>
      <c r="CB93" s="125"/>
      <c r="CC93" s="125"/>
      <c r="CD93" s="125"/>
      <c r="CE93" s="125"/>
      <c r="CF93" s="125"/>
      <c r="CG93" s="125"/>
      <c r="CH93" s="125"/>
      <c r="CI93" s="125"/>
    </row>
    <row r="94" spans="1:87" ht="16.5" customHeight="1">
      <c r="A94" s="119"/>
      <c r="B94" s="427">
        <v>16</v>
      </c>
      <c r="C94" s="428"/>
      <c r="D94" s="453"/>
      <c r="E94" s="454"/>
      <c r="F94" s="454"/>
      <c r="G94" s="454"/>
      <c r="H94" s="454"/>
      <c r="I94" s="454"/>
      <c r="J94" s="454"/>
      <c r="K94" s="454"/>
      <c r="L94" s="454"/>
      <c r="M94" s="454"/>
      <c r="N94" s="454"/>
      <c r="O94" s="454"/>
      <c r="P94" s="454"/>
      <c r="Q94" s="454"/>
      <c r="R94" s="454"/>
      <c r="S94" s="384"/>
      <c r="T94" s="384"/>
      <c r="U94" s="384"/>
      <c r="V94" s="384"/>
      <c r="W94" s="384"/>
      <c r="X94" s="384"/>
      <c r="Y94" s="384"/>
      <c r="Z94" s="384"/>
      <c r="AA94" s="384"/>
      <c r="AB94" s="443"/>
      <c r="AC94" s="444"/>
      <c r="AD94" s="444"/>
      <c r="AE94" s="444"/>
      <c r="AF94" s="444"/>
      <c r="AG94" s="444"/>
      <c r="AH94" s="444"/>
      <c r="AI94" s="444"/>
      <c r="AJ94" s="444"/>
      <c r="AK94" s="444"/>
      <c r="AL94" s="444"/>
      <c r="AM94" s="444"/>
      <c r="AN94" s="445"/>
      <c r="AO94" s="405"/>
      <c r="AP94" s="406"/>
      <c r="AQ94" s="407"/>
      <c r="AR94" s="405"/>
      <c r="AS94" s="406"/>
      <c r="AT94" s="407"/>
      <c r="AU94" s="440"/>
      <c r="AV94" s="441"/>
      <c r="AW94" s="442"/>
      <c r="AX94" s="450">
        <f t="shared" si="19"/>
        <v>0</v>
      </c>
      <c r="AY94" s="451"/>
      <c r="AZ94" s="452"/>
      <c r="BA94" s="133"/>
      <c r="BB94" s="115"/>
      <c r="BC94" s="173"/>
      <c r="BD94" s="173"/>
      <c r="BE94" s="173"/>
      <c r="BF94" s="173"/>
      <c r="BG94" s="173"/>
      <c r="BH94" s="173"/>
      <c r="BI94" s="173"/>
      <c r="BJ94" s="173"/>
      <c r="BK94" s="173"/>
      <c r="BL94" s="173"/>
      <c r="BM94" s="173"/>
      <c r="BN94" s="173"/>
      <c r="BO94" s="173"/>
      <c r="BP94" s="173"/>
      <c r="BQ94" s="125"/>
      <c r="BR94" s="115"/>
      <c r="BS94" s="115"/>
      <c r="BT94" s="115"/>
      <c r="BU94" s="125"/>
      <c r="BV94" s="125"/>
      <c r="BW94" s="125"/>
      <c r="BX94" s="125"/>
      <c r="BY94" s="125"/>
      <c r="BZ94" s="125"/>
      <c r="CA94" s="125"/>
      <c r="CB94" s="125"/>
      <c r="CC94" s="125"/>
      <c r="CD94" s="125"/>
      <c r="CE94" s="125"/>
      <c r="CF94" s="125"/>
      <c r="CG94" s="125"/>
      <c r="CH94" s="125"/>
      <c r="CI94" s="125"/>
    </row>
    <row r="95" spans="1:87" ht="16.5" customHeight="1">
      <c r="A95" s="119"/>
      <c r="B95" s="427">
        <v>17</v>
      </c>
      <c r="C95" s="428"/>
      <c r="D95" s="453"/>
      <c r="E95" s="454"/>
      <c r="F95" s="454"/>
      <c r="G95" s="454"/>
      <c r="H95" s="454"/>
      <c r="I95" s="454"/>
      <c r="J95" s="454"/>
      <c r="K95" s="454"/>
      <c r="L95" s="454"/>
      <c r="M95" s="454"/>
      <c r="N95" s="454"/>
      <c r="O95" s="454"/>
      <c r="P95" s="454"/>
      <c r="Q95" s="454"/>
      <c r="R95" s="454"/>
      <c r="S95" s="384"/>
      <c r="T95" s="384"/>
      <c r="U95" s="384"/>
      <c r="V95" s="384"/>
      <c r="W95" s="384"/>
      <c r="X95" s="384"/>
      <c r="Y95" s="384"/>
      <c r="Z95" s="384"/>
      <c r="AA95" s="384"/>
      <c r="AB95" s="443"/>
      <c r="AC95" s="444"/>
      <c r="AD95" s="444"/>
      <c r="AE95" s="444"/>
      <c r="AF95" s="444"/>
      <c r="AG95" s="444"/>
      <c r="AH95" s="444"/>
      <c r="AI95" s="444"/>
      <c r="AJ95" s="444"/>
      <c r="AK95" s="444"/>
      <c r="AL95" s="444"/>
      <c r="AM95" s="444"/>
      <c r="AN95" s="445"/>
      <c r="AO95" s="405"/>
      <c r="AP95" s="406"/>
      <c r="AQ95" s="407"/>
      <c r="AR95" s="405"/>
      <c r="AS95" s="406"/>
      <c r="AT95" s="407"/>
      <c r="AU95" s="440"/>
      <c r="AV95" s="441"/>
      <c r="AW95" s="442"/>
      <c r="AX95" s="450">
        <f t="shared" si="19"/>
        <v>0</v>
      </c>
      <c r="AY95" s="451"/>
      <c r="AZ95" s="452"/>
      <c r="BA95" s="133"/>
      <c r="BB95" s="115"/>
      <c r="BC95" s="173"/>
      <c r="BD95" s="173"/>
      <c r="BE95" s="173"/>
      <c r="BF95" s="173"/>
      <c r="BG95" s="173"/>
      <c r="BH95" s="173"/>
      <c r="BI95" s="173"/>
      <c r="BJ95" s="173"/>
      <c r="BK95" s="173"/>
      <c r="BL95" s="173"/>
      <c r="BM95" s="173"/>
      <c r="BN95" s="173"/>
      <c r="BO95" s="173"/>
      <c r="BP95" s="173"/>
      <c r="BQ95" s="125"/>
      <c r="BR95" s="115"/>
      <c r="BS95" s="115"/>
      <c r="BT95" s="115"/>
      <c r="BU95" s="125"/>
      <c r="BV95" s="125"/>
      <c r="BW95" s="125"/>
      <c r="BX95" s="125"/>
      <c r="BY95" s="125"/>
      <c r="BZ95" s="125"/>
      <c r="CA95" s="125"/>
      <c r="CB95" s="125"/>
      <c r="CC95" s="125"/>
      <c r="CD95" s="125"/>
      <c r="CE95" s="125"/>
      <c r="CF95" s="125"/>
      <c r="CG95" s="125"/>
      <c r="CH95" s="125"/>
      <c r="CI95" s="125"/>
    </row>
    <row r="96" spans="1:87" ht="16.5" customHeight="1">
      <c r="A96" s="119"/>
      <c r="B96" s="427">
        <v>18</v>
      </c>
      <c r="C96" s="428"/>
      <c r="D96" s="453"/>
      <c r="E96" s="454"/>
      <c r="F96" s="454"/>
      <c r="G96" s="454"/>
      <c r="H96" s="454"/>
      <c r="I96" s="454"/>
      <c r="J96" s="454"/>
      <c r="K96" s="454"/>
      <c r="L96" s="454"/>
      <c r="M96" s="454"/>
      <c r="N96" s="454"/>
      <c r="O96" s="454"/>
      <c r="P96" s="454"/>
      <c r="Q96" s="454"/>
      <c r="R96" s="454"/>
      <c r="S96" s="384"/>
      <c r="T96" s="384"/>
      <c r="U96" s="384"/>
      <c r="V96" s="384"/>
      <c r="W96" s="384"/>
      <c r="X96" s="384"/>
      <c r="Y96" s="384"/>
      <c r="Z96" s="384"/>
      <c r="AA96" s="384"/>
      <c r="AB96" s="443"/>
      <c r="AC96" s="444"/>
      <c r="AD96" s="444"/>
      <c r="AE96" s="444"/>
      <c r="AF96" s="444"/>
      <c r="AG96" s="444"/>
      <c r="AH96" s="444"/>
      <c r="AI96" s="444"/>
      <c r="AJ96" s="444"/>
      <c r="AK96" s="444"/>
      <c r="AL96" s="444"/>
      <c r="AM96" s="444"/>
      <c r="AN96" s="445"/>
      <c r="AO96" s="405"/>
      <c r="AP96" s="406"/>
      <c r="AQ96" s="407"/>
      <c r="AR96" s="405"/>
      <c r="AS96" s="406"/>
      <c r="AT96" s="407"/>
      <c r="AU96" s="440"/>
      <c r="AV96" s="441"/>
      <c r="AW96" s="442"/>
      <c r="AX96" s="450">
        <f t="shared" si="19"/>
        <v>0</v>
      </c>
      <c r="AY96" s="451"/>
      <c r="AZ96" s="452"/>
      <c r="BA96" s="133"/>
      <c r="BB96" s="115"/>
      <c r="BC96" s="173"/>
      <c r="BD96" s="173"/>
      <c r="BE96" s="173"/>
      <c r="BF96" s="173"/>
      <c r="BG96" s="173"/>
      <c r="BH96" s="173"/>
      <c r="BI96" s="173"/>
      <c r="BJ96" s="173"/>
      <c r="BK96" s="173"/>
      <c r="BL96" s="173"/>
      <c r="BM96" s="173"/>
      <c r="BN96" s="173"/>
      <c r="BO96" s="173"/>
      <c r="BP96" s="173"/>
      <c r="BQ96" s="125"/>
      <c r="BR96" s="115"/>
      <c r="BS96" s="115"/>
      <c r="BT96" s="115"/>
      <c r="BU96" s="125"/>
      <c r="BV96" s="125"/>
      <c r="BW96" s="125"/>
      <c r="BX96" s="125"/>
      <c r="BY96" s="125"/>
      <c r="BZ96" s="125"/>
      <c r="CA96" s="125"/>
      <c r="CB96" s="125"/>
      <c r="CC96" s="125"/>
      <c r="CD96" s="125"/>
      <c r="CE96" s="125"/>
      <c r="CF96" s="125"/>
      <c r="CG96" s="125"/>
      <c r="CH96" s="125"/>
      <c r="CI96" s="125"/>
    </row>
    <row r="97" spans="1:109" ht="16.5" customHeight="1">
      <c r="A97" s="119"/>
      <c r="B97" s="427">
        <v>19</v>
      </c>
      <c r="C97" s="428"/>
      <c r="D97" s="453"/>
      <c r="E97" s="454"/>
      <c r="F97" s="454"/>
      <c r="G97" s="454"/>
      <c r="H97" s="454"/>
      <c r="I97" s="454"/>
      <c r="J97" s="454"/>
      <c r="K97" s="454"/>
      <c r="L97" s="454"/>
      <c r="M97" s="454"/>
      <c r="N97" s="454"/>
      <c r="O97" s="454"/>
      <c r="P97" s="454"/>
      <c r="Q97" s="454"/>
      <c r="R97" s="454"/>
      <c r="S97" s="384"/>
      <c r="T97" s="384"/>
      <c r="U97" s="384"/>
      <c r="V97" s="384"/>
      <c r="W97" s="384"/>
      <c r="X97" s="384"/>
      <c r="Y97" s="384"/>
      <c r="Z97" s="384"/>
      <c r="AA97" s="384"/>
      <c r="AB97" s="443"/>
      <c r="AC97" s="444"/>
      <c r="AD97" s="444"/>
      <c r="AE97" s="444"/>
      <c r="AF97" s="444"/>
      <c r="AG97" s="444"/>
      <c r="AH97" s="444"/>
      <c r="AI97" s="444"/>
      <c r="AJ97" s="444"/>
      <c r="AK97" s="444"/>
      <c r="AL97" s="444"/>
      <c r="AM97" s="444"/>
      <c r="AN97" s="445"/>
      <c r="AO97" s="405"/>
      <c r="AP97" s="406"/>
      <c r="AQ97" s="407"/>
      <c r="AR97" s="405"/>
      <c r="AS97" s="406"/>
      <c r="AT97" s="407"/>
      <c r="AU97" s="440"/>
      <c r="AV97" s="441"/>
      <c r="AW97" s="442"/>
      <c r="AX97" s="450">
        <f t="shared" si="19"/>
        <v>0</v>
      </c>
      <c r="AY97" s="451"/>
      <c r="AZ97" s="452"/>
      <c r="BA97" s="133"/>
      <c r="BB97" s="115"/>
      <c r="BC97" s="173"/>
      <c r="BD97" s="173"/>
      <c r="BE97" s="173"/>
      <c r="BF97" s="173"/>
      <c r="BG97" s="173"/>
      <c r="BH97" s="173"/>
      <c r="BI97" s="173"/>
      <c r="BJ97" s="173"/>
      <c r="BK97" s="173"/>
      <c r="BL97" s="173"/>
      <c r="BM97" s="173"/>
      <c r="BN97" s="173"/>
      <c r="BO97" s="173"/>
      <c r="BP97" s="173"/>
      <c r="BQ97" s="125"/>
      <c r="BR97" s="115"/>
      <c r="BS97" s="115"/>
      <c r="BT97" s="115"/>
      <c r="BU97" s="125"/>
      <c r="BV97" s="125"/>
      <c r="BW97" s="125"/>
      <c r="BX97" s="125"/>
      <c r="BY97" s="125"/>
      <c r="BZ97" s="125"/>
      <c r="CA97" s="125"/>
      <c r="CB97" s="125"/>
      <c r="CC97" s="125"/>
      <c r="CD97" s="125"/>
      <c r="CE97" s="125"/>
      <c r="CF97" s="125"/>
      <c r="CG97" s="125"/>
      <c r="CH97" s="125"/>
      <c r="CI97" s="125"/>
    </row>
    <row r="98" spans="1:109" ht="16.5" customHeight="1">
      <c r="A98" s="119"/>
      <c r="B98" s="427">
        <v>20</v>
      </c>
      <c r="C98" s="428"/>
      <c r="D98" s="453"/>
      <c r="E98" s="454"/>
      <c r="F98" s="454"/>
      <c r="G98" s="454"/>
      <c r="H98" s="454"/>
      <c r="I98" s="454"/>
      <c r="J98" s="454"/>
      <c r="K98" s="454"/>
      <c r="L98" s="454"/>
      <c r="M98" s="454"/>
      <c r="N98" s="454"/>
      <c r="O98" s="454"/>
      <c r="P98" s="454"/>
      <c r="Q98" s="454"/>
      <c r="R98" s="454"/>
      <c r="S98" s="384"/>
      <c r="T98" s="384"/>
      <c r="U98" s="384"/>
      <c r="V98" s="384"/>
      <c r="W98" s="384"/>
      <c r="X98" s="384"/>
      <c r="Y98" s="384"/>
      <c r="Z98" s="384"/>
      <c r="AA98" s="384"/>
      <c r="AB98" s="443"/>
      <c r="AC98" s="444"/>
      <c r="AD98" s="444"/>
      <c r="AE98" s="444"/>
      <c r="AF98" s="444"/>
      <c r="AG98" s="444"/>
      <c r="AH98" s="444"/>
      <c r="AI98" s="444"/>
      <c r="AJ98" s="444"/>
      <c r="AK98" s="444"/>
      <c r="AL98" s="444"/>
      <c r="AM98" s="444"/>
      <c r="AN98" s="445"/>
      <c r="AO98" s="405"/>
      <c r="AP98" s="406"/>
      <c r="AQ98" s="407"/>
      <c r="AR98" s="405"/>
      <c r="AS98" s="406"/>
      <c r="AT98" s="407"/>
      <c r="AU98" s="440"/>
      <c r="AV98" s="441"/>
      <c r="AW98" s="442"/>
      <c r="AX98" s="450">
        <f t="shared" si="19"/>
        <v>0</v>
      </c>
      <c r="AY98" s="451"/>
      <c r="AZ98" s="452"/>
      <c r="BA98" s="133"/>
      <c r="BB98" s="115"/>
      <c r="BC98" s="173"/>
      <c r="BD98" s="173"/>
      <c r="BE98" s="173"/>
      <c r="BF98" s="173"/>
      <c r="BG98" s="173"/>
      <c r="BH98" s="173"/>
      <c r="BI98" s="173"/>
      <c r="BJ98" s="173"/>
      <c r="BK98" s="173"/>
      <c r="BL98" s="173"/>
      <c r="BM98" s="173"/>
      <c r="BN98" s="173"/>
      <c r="BO98" s="173"/>
      <c r="BP98" s="173"/>
      <c r="BQ98" s="125"/>
      <c r="BR98" s="115"/>
      <c r="BS98" s="115"/>
      <c r="BT98" s="115"/>
      <c r="BU98" s="125"/>
      <c r="BV98" s="125"/>
      <c r="BW98" s="125"/>
      <c r="BX98" s="125"/>
      <c r="BY98" s="125"/>
      <c r="BZ98" s="125"/>
      <c r="CA98" s="125"/>
      <c r="CB98" s="125"/>
      <c r="CC98" s="125"/>
      <c r="CD98" s="125"/>
      <c r="CE98" s="125"/>
      <c r="CF98" s="125"/>
      <c r="CG98" s="125"/>
      <c r="CH98" s="125"/>
      <c r="CI98" s="125"/>
    </row>
    <row r="99" spans="1:109" ht="16.5" customHeight="1">
      <c r="A99" s="119"/>
      <c r="B99" s="427">
        <v>21</v>
      </c>
      <c r="C99" s="428"/>
      <c r="D99" s="453"/>
      <c r="E99" s="454"/>
      <c r="F99" s="454"/>
      <c r="G99" s="454"/>
      <c r="H99" s="454"/>
      <c r="I99" s="454"/>
      <c r="J99" s="454"/>
      <c r="K99" s="454"/>
      <c r="L99" s="454"/>
      <c r="M99" s="454"/>
      <c r="N99" s="454"/>
      <c r="O99" s="454"/>
      <c r="P99" s="454"/>
      <c r="Q99" s="454"/>
      <c r="R99" s="454"/>
      <c r="S99" s="384"/>
      <c r="T99" s="384"/>
      <c r="U99" s="384"/>
      <c r="V99" s="384"/>
      <c r="W99" s="384"/>
      <c r="X99" s="384"/>
      <c r="Y99" s="384"/>
      <c r="Z99" s="384"/>
      <c r="AA99" s="384"/>
      <c r="AB99" s="443"/>
      <c r="AC99" s="444"/>
      <c r="AD99" s="444"/>
      <c r="AE99" s="444"/>
      <c r="AF99" s="444"/>
      <c r="AG99" s="444"/>
      <c r="AH99" s="444"/>
      <c r="AI99" s="444"/>
      <c r="AJ99" s="444"/>
      <c r="AK99" s="444"/>
      <c r="AL99" s="444"/>
      <c r="AM99" s="444"/>
      <c r="AN99" s="445"/>
      <c r="AO99" s="405"/>
      <c r="AP99" s="406"/>
      <c r="AQ99" s="407"/>
      <c r="AR99" s="405"/>
      <c r="AS99" s="406"/>
      <c r="AT99" s="407"/>
      <c r="AU99" s="440"/>
      <c r="AV99" s="441"/>
      <c r="AW99" s="442"/>
      <c r="AX99" s="450">
        <f t="shared" si="19"/>
        <v>0</v>
      </c>
      <c r="AY99" s="451"/>
      <c r="AZ99" s="452"/>
      <c r="BA99" s="133"/>
      <c r="BB99" s="115"/>
      <c r="BC99" s="173"/>
      <c r="BD99" s="173"/>
      <c r="BE99" s="173"/>
      <c r="BF99" s="173"/>
      <c r="BG99" s="173"/>
      <c r="BH99" s="173"/>
      <c r="BI99" s="173"/>
      <c r="BJ99" s="173"/>
      <c r="BK99" s="173"/>
      <c r="BL99" s="173"/>
      <c r="BM99" s="173"/>
      <c r="BN99" s="173"/>
      <c r="BO99" s="173"/>
      <c r="BP99" s="173"/>
      <c r="BQ99" s="125"/>
      <c r="BR99" s="115"/>
      <c r="BS99" s="115"/>
      <c r="BT99" s="115"/>
      <c r="BU99" s="125"/>
      <c r="BV99" s="125"/>
      <c r="BW99" s="125"/>
      <c r="BX99" s="125"/>
      <c r="BY99" s="125"/>
      <c r="BZ99" s="125"/>
      <c r="CA99" s="125"/>
      <c r="CB99" s="125"/>
      <c r="CC99" s="125"/>
      <c r="CD99" s="125"/>
      <c r="CE99" s="125"/>
      <c r="CF99" s="125"/>
      <c r="CG99" s="125"/>
      <c r="CH99" s="125"/>
      <c r="CI99" s="125"/>
    </row>
    <row r="100" spans="1:109" ht="16.5" customHeight="1">
      <c r="A100" s="119"/>
      <c r="B100" s="427">
        <v>22</v>
      </c>
      <c r="C100" s="428"/>
      <c r="D100" s="453"/>
      <c r="E100" s="454"/>
      <c r="F100" s="454"/>
      <c r="G100" s="454"/>
      <c r="H100" s="454"/>
      <c r="I100" s="454"/>
      <c r="J100" s="454"/>
      <c r="K100" s="454"/>
      <c r="L100" s="454"/>
      <c r="M100" s="454"/>
      <c r="N100" s="454"/>
      <c r="O100" s="454"/>
      <c r="P100" s="454"/>
      <c r="Q100" s="454"/>
      <c r="R100" s="454"/>
      <c r="S100" s="384"/>
      <c r="T100" s="384"/>
      <c r="U100" s="384"/>
      <c r="V100" s="384"/>
      <c r="W100" s="384"/>
      <c r="X100" s="384"/>
      <c r="Y100" s="384"/>
      <c r="Z100" s="384"/>
      <c r="AA100" s="384"/>
      <c r="AB100" s="443"/>
      <c r="AC100" s="444"/>
      <c r="AD100" s="444"/>
      <c r="AE100" s="444"/>
      <c r="AF100" s="444"/>
      <c r="AG100" s="444"/>
      <c r="AH100" s="444"/>
      <c r="AI100" s="444"/>
      <c r="AJ100" s="444"/>
      <c r="AK100" s="444"/>
      <c r="AL100" s="444"/>
      <c r="AM100" s="444"/>
      <c r="AN100" s="445"/>
      <c r="AO100" s="405"/>
      <c r="AP100" s="406"/>
      <c r="AQ100" s="407"/>
      <c r="AR100" s="405"/>
      <c r="AS100" s="406"/>
      <c r="AT100" s="407"/>
      <c r="AU100" s="440"/>
      <c r="AV100" s="441"/>
      <c r="AW100" s="442"/>
      <c r="AX100" s="450">
        <f t="shared" si="19"/>
        <v>0</v>
      </c>
      <c r="AY100" s="451"/>
      <c r="AZ100" s="452"/>
      <c r="BA100" s="133"/>
      <c r="BB100" s="115"/>
      <c r="BC100" s="173"/>
      <c r="BD100" s="173"/>
      <c r="BE100" s="173"/>
      <c r="BF100" s="173"/>
      <c r="BG100" s="173"/>
      <c r="BH100" s="173"/>
      <c r="BI100" s="173"/>
      <c r="BJ100" s="173"/>
      <c r="BK100" s="173"/>
      <c r="BL100" s="173"/>
      <c r="BM100" s="173"/>
      <c r="BN100" s="173"/>
      <c r="BO100" s="173"/>
      <c r="BP100" s="173"/>
      <c r="BQ100" s="125"/>
      <c r="BR100" s="115"/>
      <c r="BS100" s="115"/>
      <c r="BT100" s="115"/>
      <c r="BU100" s="125"/>
      <c r="BV100" s="125"/>
      <c r="BW100" s="125"/>
      <c r="BX100" s="125"/>
      <c r="BY100" s="125"/>
      <c r="BZ100" s="125"/>
      <c r="CA100" s="125"/>
      <c r="CB100" s="125"/>
      <c r="CC100" s="125"/>
      <c r="CD100" s="125"/>
      <c r="CE100" s="125"/>
      <c r="CF100" s="125"/>
      <c r="CG100" s="125"/>
      <c r="CH100" s="125"/>
      <c r="CI100" s="125"/>
    </row>
    <row r="101" spans="1:109" ht="16.5" customHeight="1">
      <c r="A101" s="119"/>
      <c r="B101" s="427">
        <v>23</v>
      </c>
      <c r="C101" s="428"/>
      <c r="D101" s="453"/>
      <c r="E101" s="454"/>
      <c r="F101" s="454"/>
      <c r="G101" s="454"/>
      <c r="H101" s="454"/>
      <c r="I101" s="454"/>
      <c r="J101" s="454"/>
      <c r="K101" s="454"/>
      <c r="L101" s="454"/>
      <c r="M101" s="454"/>
      <c r="N101" s="454"/>
      <c r="O101" s="454"/>
      <c r="P101" s="454"/>
      <c r="Q101" s="454"/>
      <c r="R101" s="454"/>
      <c r="S101" s="384"/>
      <c r="T101" s="384"/>
      <c r="U101" s="384"/>
      <c r="V101" s="384"/>
      <c r="W101" s="384"/>
      <c r="X101" s="384"/>
      <c r="Y101" s="384"/>
      <c r="Z101" s="384"/>
      <c r="AA101" s="384"/>
      <c r="AB101" s="443"/>
      <c r="AC101" s="444"/>
      <c r="AD101" s="444"/>
      <c r="AE101" s="444"/>
      <c r="AF101" s="444"/>
      <c r="AG101" s="444"/>
      <c r="AH101" s="444"/>
      <c r="AI101" s="444"/>
      <c r="AJ101" s="444"/>
      <c r="AK101" s="444"/>
      <c r="AL101" s="444"/>
      <c r="AM101" s="444"/>
      <c r="AN101" s="445"/>
      <c r="AO101" s="405"/>
      <c r="AP101" s="406"/>
      <c r="AQ101" s="407"/>
      <c r="AR101" s="405"/>
      <c r="AS101" s="406"/>
      <c r="AT101" s="407"/>
      <c r="AU101" s="440"/>
      <c r="AV101" s="441"/>
      <c r="AW101" s="442"/>
      <c r="AX101" s="450">
        <f t="shared" si="19"/>
        <v>0</v>
      </c>
      <c r="AY101" s="451"/>
      <c r="AZ101" s="452"/>
      <c r="BA101" s="133"/>
      <c r="BB101" s="115"/>
      <c r="BC101" s="173"/>
      <c r="BD101" s="173"/>
      <c r="BE101" s="173"/>
      <c r="BF101" s="173"/>
      <c r="BG101" s="173"/>
      <c r="BH101" s="173"/>
      <c r="BI101" s="173"/>
      <c r="BJ101" s="173"/>
      <c r="BK101" s="173"/>
      <c r="BL101" s="173"/>
      <c r="BM101" s="173"/>
      <c r="BN101" s="173"/>
      <c r="BO101" s="173"/>
      <c r="BP101" s="173"/>
      <c r="BQ101" s="125"/>
      <c r="BR101" s="115"/>
      <c r="BS101" s="115"/>
      <c r="BT101" s="115"/>
      <c r="BU101" s="125"/>
      <c r="BV101" s="125"/>
      <c r="BW101" s="125"/>
      <c r="BX101" s="125"/>
      <c r="BY101" s="125"/>
      <c r="BZ101" s="125"/>
      <c r="CA101" s="125"/>
      <c r="CB101" s="125"/>
      <c r="CC101" s="125"/>
      <c r="CD101" s="125"/>
      <c r="CE101" s="125"/>
      <c r="CF101" s="125"/>
      <c r="CG101" s="125"/>
      <c r="CH101" s="125"/>
      <c r="CI101" s="125"/>
    </row>
    <row r="102" spans="1:109" ht="16.5" customHeight="1">
      <c r="A102" s="119"/>
      <c r="B102" s="427">
        <v>24</v>
      </c>
      <c r="C102" s="428"/>
      <c r="D102" s="453"/>
      <c r="E102" s="454"/>
      <c r="F102" s="454"/>
      <c r="G102" s="454"/>
      <c r="H102" s="454"/>
      <c r="I102" s="454"/>
      <c r="J102" s="454"/>
      <c r="K102" s="454"/>
      <c r="L102" s="454"/>
      <c r="M102" s="454"/>
      <c r="N102" s="454"/>
      <c r="O102" s="454"/>
      <c r="P102" s="454"/>
      <c r="Q102" s="454"/>
      <c r="R102" s="454"/>
      <c r="S102" s="384"/>
      <c r="T102" s="384"/>
      <c r="U102" s="384"/>
      <c r="V102" s="384"/>
      <c r="W102" s="384"/>
      <c r="X102" s="384"/>
      <c r="Y102" s="384"/>
      <c r="Z102" s="384"/>
      <c r="AA102" s="384"/>
      <c r="AB102" s="443"/>
      <c r="AC102" s="444"/>
      <c r="AD102" s="444"/>
      <c r="AE102" s="444"/>
      <c r="AF102" s="444"/>
      <c r="AG102" s="444"/>
      <c r="AH102" s="444"/>
      <c r="AI102" s="444"/>
      <c r="AJ102" s="444"/>
      <c r="AK102" s="444"/>
      <c r="AL102" s="444"/>
      <c r="AM102" s="444"/>
      <c r="AN102" s="445"/>
      <c r="AO102" s="405"/>
      <c r="AP102" s="406"/>
      <c r="AQ102" s="407"/>
      <c r="AR102" s="405"/>
      <c r="AS102" s="406"/>
      <c r="AT102" s="407"/>
      <c r="AU102" s="440"/>
      <c r="AV102" s="441"/>
      <c r="AW102" s="442"/>
      <c r="AX102" s="450">
        <f t="shared" si="19"/>
        <v>0</v>
      </c>
      <c r="AY102" s="451"/>
      <c r="AZ102" s="452"/>
      <c r="BA102" s="133"/>
      <c r="BB102" s="115"/>
      <c r="BC102" s="173"/>
      <c r="BD102" s="173"/>
      <c r="BE102" s="173"/>
      <c r="BF102" s="173"/>
      <c r="BG102" s="173"/>
      <c r="BH102" s="173"/>
      <c r="BI102" s="173"/>
      <c r="BJ102" s="173"/>
      <c r="BK102" s="173"/>
      <c r="BL102" s="173"/>
      <c r="BM102" s="173"/>
      <c r="BN102" s="173"/>
      <c r="BO102" s="173"/>
      <c r="BP102" s="173"/>
      <c r="BQ102" s="125"/>
      <c r="BR102" s="115"/>
      <c r="BS102" s="115"/>
      <c r="BT102" s="115"/>
      <c r="BU102" s="125"/>
      <c r="BV102" s="125"/>
      <c r="BW102" s="125"/>
      <c r="BX102" s="125"/>
      <c r="BY102" s="125"/>
      <c r="BZ102" s="125"/>
      <c r="CA102" s="125"/>
      <c r="CB102" s="125"/>
      <c r="CC102" s="125"/>
      <c r="CD102" s="125"/>
      <c r="CE102" s="125"/>
      <c r="CF102" s="125"/>
      <c r="CG102" s="125"/>
      <c r="CH102" s="125"/>
      <c r="CI102" s="125"/>
    </row>
    <row r="103" spans="1:109" ht="16.5" customHeight="1">
      <c r="A103" s="119"/>
      <c r="B103" s="427">
        <v>25</v>
      </c>
      <c r="C103" s="428"/>
      <c r="D103" s="453"/>
      <c r="E103" s="454"/>
      <c r="F103" s="454"/>
      <c r="G103" s="454"/>
      <c r="H103" s="454"/>
      <c r="I103" s="454"/>
      <c r="J103" s="454"/>
      <c r="K103" s="454"/>
      <c r="L103" s="454"/>
      <c r="M103" s="454"/>
      <c r="N103" s="454"/>
      <c r="O103" s="454"/>
      <c r="P103" s="454"/>
      <c r="Q103" s="454"/>
      <c r="R103" s="454"/>
      <c r="S103" s="384"/>
      <c r="T103" s="384"/>
      <c r="U103" s="384"/>
      <c r="V103" s="384"/>
      <c r="W103" s="384"/>
      <c r="X103" s="384"/>
      <c r="Y103" s="384"/>
      <c r="Z103" s="384"/>
      <c r="AA103" s="384"/>
      <c r="AB103" s="443"/>
      <c r="AC103" s="444"/>
      <c r="AD103" s="444"/>
      <c r="AE103" s="444"/>
      <c r="AF103" s="444"/>
      <c r="AG103" s="444"/>
      <c r="AH103" s="444"/>
      <c r="AI103" s="444"/>
      <c r="AJ103" s="444"/>
      <c r="AK103" s="444"/>
      <c r="AL103" s="444"/>
      <c r="AM103" s="444"/>
      <c r="AN103" s="445"/>
      <c r="AO103" s="405"/>
      <c r="AP103" s="406"/>
      <c r="AQ103" s="407"/>
      <c r="AR103" s="405"/>
      <c r="AS103" s="406"/>
      <c r="AT103" s="407"/>
      <c r="AU103" s="440"/>
      <c r="AV103" s="441"/>
      <c r="AW103" s="442"/>
      <c r="AX103" s="450">
        <f t="shared" si="19"/>
        <v>0</v>
      </c>
      <c r="AY103" s="451"/>
      <c r="AZ103" s="452"/>
      <c r="BA103" s="133"/>
      <c r="BB103" s="115"/>
      <c r="BC103" s="173"/>
      <c r="BD103" s="173"/>
      <c r="BE103" s="173"/>
      <c r="BF103" s="173"/>
      <c r="BG103" s="173"/>
      <c r="BH103" s="173"/>
      <c r="BI103" s="173"/>
      <c r="BJ103" s="173"/>
      <c r="BK103" s="173"/>
      <c r="BL103" s="173"/>
      <c r="BM103" s="173"/>
      <c r="BN103" s="173"/>
      <c r="BO103" s="173"/>
      <c r="BP103" s="173"/>
      <c r="BQ103" s="125"/>
      <c r="BR103" s="115"/>
      <c r="BS103" s="115"/>
      <c r="BT103" s="115"/>
      <c r="BU103" s="125"/>
      <c r="BV103" s="125"/>
      <c r="BW103" s="125"/>
      <c r="BX103" s="125"/>
      <c r="BY103" s="125"/>
      <c r="BZ103" s="125"/>
      <c r="CA103" s="125"/>
      <c r="CB103" s="125"/>
      <c r="CC103" s="125"/>
      <c r="CD103" s="125"/>
      <c r="CE103" s="125"/>
      <c r="CF103" s="125"/>
      <c r="CG103" s="125"/>
      <c r="CH103" s="125"/>
      <c r="CI103" s="125"/>
    </row>
    <row r="104" spans="1:109" ht="16.5" customHeight="1">
      <c r="A104" s="119"/>
      <c r="B104" s="427">
        <v>26</v>
      </c>
      <c r="C104" s="428"/>
      <c r="D104" s="453"/>
      <c r="E104" s="454"/>
      <c r="F104" s="454"/>
      <c r="G104" s="454"/>
      <c r="H104" s="454"/>
      <c r="I104" s="454"/>
      <c r="J104" s="454"/>
      <c r="K104" s="454"/>
      <c r="L104" s="454"/>
      <c r="M104" s="454"/>
      <c r="N104" s="454"/>
      <c r="O104" s="454"/>
      <c r="P104" s="454"/>
      <c r="Q104" s="454"/>
      <c r="R104" s="454"/>
      <c r="S104" s="384"/>
      <c r="T104" s="384"/>
      <c r="U104" s="384"/>
      <c r="V104" s="384"/>
      <c r="W104" s="384"/>
      <c r="X104" s="384"/>
      <c r="Y104" s="384"/>
      <c r="Z104" s="384"/>
      <c r="AA104" s="384"/>
      <c r="AB104" s="443"/>
      <c r="AC104" s="444"/>
      <c r="AD104" s="444"/>
      <c r="AE104" s="444"/>
      <c r="AF104" s="444"/>
      <c r="AG104" s="444"/>
      <c r="AH104" s="444"/>
      <c r="AI104" s="444"/>
      <c r="AJ104" s="444"/>
      <c r="AK104" s="444"/>
      <c r="AL104" s="444"/>
      <c r="AM104" s="444"/>
      <c r="AN104" s="445"/>
      <c r="AO104" s="405"/>
      <c r="AP104" s="406"/>
      <c r="AQ104" s="407"/>
      <c r="AR104" s="405"/>
      <c r="AS104" s="406"/>
      <c r="AT104" s="407"/>
      <c r="AU104" s="440"/>
      <c r="AV104" s="441"/>
      <c r="AW104" s="442"/>
      <c r="AX104" s="450">
        <f t="shared" si="19"/>
        <v>0</v>
      </c>
      <c r="AY104" s="451"/>
      <c r="AZ104" s="452"/>
      <c r="BA104" s="133"/>
      <c r="BB104" s="115"/>
      <c r="BC104" s="173"/>
      <c r="BD104" s="173"/>
      <c r="BE104" s="173"/>
      <c r="BF104" s="173"/>
      <c r="BG104" s="173"/>
      <c r="BH104" s="173"/>
      <c r="BI104" s="173"/>
      <c r="BJ104" s="173"/>
      <c r="BK104" s="173"/>
      <c r="BL104" s="173"/>
      <c r="BM104" s="173"/>
      <c r="BN104" s="173"/>
      <c r="BO104" s="173"/>
      <c r="BP104" s="173"/>
      <c r="BQ104" s="125"/>
      <c r="BR104" s="115"/>
      <c r="BS104" s="115"/>
      <c r="BT104" s="115"/>
      <c r="BU104" s="125"/>
      <c r="BV104" s="125"/>
      <c r="BW104" s="125"/>
      <c r="BX104" s="125"/>
      <c r="BY104" s="125"/>
      <c r="BZ104" s="125"/>
      <c r="CA104" s="125"/>
      <c r="CB104" s="125"/>
      <c r="CC104" s="125"/>
      <c r="CD104" s="125"/>
      <c r="CE104" s="125"/>
      <c r="CF104" s="125"/>
      <c r="CG104" s="125"/>
      <c r="CH104" s="125"/>
      <c r="CI104" s="125"/>
    </row>
    <row r="105" spans="1:109" ht="16.5" customHeight="1">
      <c r="A105" s="119"/>
      <c r="B105" s="427">
        <v>27</v>
      </c>
      <c r="C105" s="428"/>
      <c r="D105" s="453"/>
      <c r="E105" s="454"/>
      <c r="F105" s="454"/>
      <c r="G105" s="454"/>
      <c r="H105" s="454"/>
      <c r="I105" s="454"/>
      <c r="J105" s="454"/>
      <c r="K105" s="454"/>
      <c r="L105" s="454"/>
      <c r="M105" s="454"/>
      <c r="N105" s="454"/>
      <c r="O105" s="454"/>
      <c r="P105" s="454"/>
      <c r="Q105" s="454"/>
      <c r="R105" s="454"/>
      <c r="S105" s="384"/>
      <c r="T105" s="384"/>
      <c r="U105" s="384"/>
      <c r="V105" s="384"/>
      <c r="W105" s="384"/>
      <c r="X105" s="384"/>
      <c r="Y105" s="384"/>
      <c r="Z105" s="384"/>
      <c r="AA105" s="384"/>
      <c r="AB105" s="443"/>
      <c r="AC105" s="444"/>
      <c r="AD105" s="444"/>
      <c r="AE105" s="444"/>
      <c r="AF105" s="444"/>
      <c r="AG105" s="444"/>
      <c r="AH105" s="444"/>
      <c r="AI105" s="444"/>
      <c r="AJ105" s="444"/>
      <c r="AK105" s="444"/>
      <c r="AL105" s="444"/>
      <c r="AM105" s="444"/>
      <c r="AN105" s="445"/>
      <c r="AO105" s="405"/>
      <c r="AP105" s="406"/>
      <c r="AQ105" s="407"/>
      <c r="AR105" s="405"/>
      <c r="AS105" s="406"/>
      <c r="AT105" s="407"/>
      <c r="AU105" s="440"/>
      <c r="AV105" s="441"/>
      <c r="AW105" s="442"/>
      <c r="AX105" s="450">
        <f t="shared" si="19"/>
        <v>0</v>
      </c>
      <c r="AY105" s="451"/>
      <c r="AZ105" s="452"/>
      <c r="BA105" s="133"/>
      <c r="BB105" s="115"/>
      <c r="BC105" s="173"/>
      <c r="BD105" s="173"/>
      <c r="BE105" s="173"/>
      <c r="BF105" s="173"/>
      <c r="BG105" s="173"/>
      <c r="BH105" s="173"/>
      <c r="BI105" s="173"/>
      <c r="BJ105" s="173"/>
      <c r="BK105" s="173"/>
      <c r="BL105" s="173"/>
      <c r="BM105" s="173"/>
      <c r="BN105" s="173"/>
      <c r="BO105" s="173"/>
      <c r="BP105" s="173"/>
      <c r="BQ105" s="125"/>
      <c r="BR105" s="115"/>
      <c r="BS105" s="115"/>
      <c r="BT105" s="115"/>
      <c r="BU105" s="125"/>
      <c r="BV105" s="125"/>
      <c r="BW105" s="125"/>
      <c r="BX105" s="125"/>
      <c r="BY105" s="125"/>
      <c r="BZ105" s="125"/>
      <c r="CA105" s="125"/>
      <c r="CB105" s="125"/>
      <c r="CC105" s="125"/>
      <c r="CD105" s="125"/>
      <c r="CE105" s="125"/>
      <c r="CF105" s="125"/>
      <c r="CG105" s="125"/>
      <c r="CH105" s="125"/>
      <c r="CI105" s="125"/>
    </row>
    <row r="106" spans="1:109" ht="16.5" customHeight="1">
      <c r="A106" s="119"/>
      <c r="B106" s="427">
        <v>28</v>
      </c>
      <c r="C106" s="428"/>
      <c r="D106" s="453"/>
      <c r="E106" s="454"/>
      <c r="F106" s="454"/>
      <c r="G106" s="454"/>
      <c r="H106" s="454"/>
      <c r="I106" s="454"/>
      <c r="J106" s="454"/>
      <c r="K106" s="454"/>
      <c r="L106" s="454"/>
      <c r="M106" s="454"/>
      <c r="N106" s="454"/>
      <c r="O106" s="454"/>
      <c r="P106" s="454"/>
      <c r="Q106" s="454"/>
      <c r="R106" s="454"/>
      <c r="S106" s="384"/>
      <c r="T106" s="384"/>
      <c r="U106" s="384"/>
      <c r="V106" s="384"/>
      <c r="W106" s="384"/>
      <c r="X106" s="384"/>
      <c r="Y106" s="384"/>
      <c r="Z106" s="384"/>
      <c r="AA106" s="384"/>
      <c r="AB106" s="443"/>
      <c r="AC106" s="444"/>
      <c r="AD106" s="444"/>
      <c r="AE106" s="444"/>
      <c r="AF106" s="444"/>
      <c r="AG106" s="444"/>
      <c r="AH106" s="444"/>
      <c r="AI106" s="444"/>
      <c r="AJ106" s="444"/>
      <c r="AK106" s="444"/>
      <c r="AL106" s="444"/>
      <c r="AM106" s="444"/>
      <c r="AN106" s="445"/>
      <c r="AO106" s="405"/>
      <c r="AP106" s="406"/>
      <c r="AQ106" s="407"/>
      <c r="AR106" s="405"/>
      <c r="AS106" s="406"/>
      <c r="AT106" s="407"/>
      <c r="AU106" s="440"/>
      <c r="AV106" s="441"/>
      <c r="AW106" s="442"/>
      <c r="AX106" s="450">
        <f t="shared" si="19"/>
        <v>0</v>
      </c>
      <c r="AY106" s="451"/>
      <c r="AZ106" s="452"/>
      <c r="BA106" s="133"/>
      <c r="BB106" s="115"/>
      <c r="BC106" s="173"/>
      <c r="BD106" s="173"/>
      <c r="BE106" s="173"/>
      <c r="BF106" s="173"/>
      <c r="BG106" s="173"/>
      <c r="BH106" s="173"/>
      <c r="BI106" s="173"/>
      <c r="BJ106" s="173"/>
      <c r="BK106" s="173"/>
      <c r="BL106" s="173"/>
      <c r="BM106" s="173"/>
      <c r="BN106" s="173"/>
      <c r="BO106" s="173"/>
      <c r="BP106" s="173"/>
      <c r="BQ106" s="125"/>
      <c r="BR106" s="115"/>
      <c r="BS106" s="115"/>
      <c r="BT106" s="115"/>
      <c r="BU106" s="125"/>
      <c r="BV106" s="125"/>
      <c r="BW106" s="125"/>
      <c r="BX106" s="125"/>
      <c r="BY106" s="125"/>
      <c r="BZ106" s="125"/>
      <c r="CA106" s="125"/>
      <c r="CB106" s="125"/>
      <c r="CC106" s="125"/>
      <c r="CD106" s="125"/>
      <c r="CE106" s="125"/>
      <c r="CF106" s="125"/>
      <c r="CG106" s="125"/>
      <c r="CH106" s="125"/>
      <c r="CI106" s="125"/>
    </row>
    <row r="107" spans="1:109" ht="15.75" customHeight="1">
      <c r="A107" s="119"/>
      <c r="B107" s="427">
        <v>29</v>
      </c>
      <c r="C107" s="428"/>
      <c r="D107" s="453"/>
      <c r="E107" s="454"/>
      <c r="F107" s="454"/>
      <c r="G107" s="454"/>
      <c r="H107" s="454"/>
      <c r="I107" s="454"/>
      <c r="J107" s="454"/>
      <c r="K107" s="454"/>
      <c r="L107" s="454"/>
      <c r="M107" s="454"/>
      <c r="N107" s="454"/>
      <c r="O107" s="454"/>
      <c r="P107" s="454"/>
      <c r="Q107" s="454"/>
      <c r="R107" s="454"/>
      <c r="S107" s="384"/>
      <c r="T107" s="384"/>
      <c r="U107" s="384"/>
      <c r="V107" s="384"/>
      <c r="W107" s="384"/>
      <c r="X107" s="384"/>
      <c r="Y107" s="384"/>
      <c r="Z107" s="384"/>
      <c r="AA107" s="384"/>
      <c r="AB107" s="443"/>
      <c r="AC107" s="444"/>
      <c r="AD107" s="444"/>
      <c r="AE107" s="444"/>
      <c r="AF107" s="444"/>
      <c r="AG107" s="444"/>
      <c r="AH107" s="444"/>
      <c r="AI107" s="444"/>
      <c r="AJ107" s="444"/>
      <c r="AK107" s="444"/>
      <c r="AL107" s="444"/>
      <c r="AM107" s="444"/>
      <c r="AN107" s="445"/>
      <c r="AO107" s="405"/>
      <c r="AP107" s="406"/>
      <c r="AQ107" s="407"/>
      <c r="AR107" s="405"/>
      <c r="AS107" s="406"/>
      <c r="AT107" s="407"/>
      <c r="AU107" s="440"/>
      <c r="AV107" s="441"/>
      <c r="AW107" s="442"/>
      <c r="AX107" s="450">
        <f t="shared" si="19"/>
        <v>0</v>
      </c>
      <c r="AY107" s="451"/>
      <c r="AZ107" s="452"/>
      <c r="BA107" s="133"/>
      <c r="BB107" s="115"/>
      <c r="BC107" s="173"/>
      <c r="BD107" s="173"/>
      <c r="BE107" s="173"/>
      <c r="BF107" s="173"/>
      <c r="BG107" s="173"/>
      <c r="BH107" s="173"/>
      <c r="BI107" s="173"/>
      <c r="BJ107" s="173"/>
      <c r="BK107" s="173"/>
      <c r="BL107" s="173"/>
      <c r="BM107" s="173"/>
      <c r="BN107" s="173"/>
      <c r="BO107" s="173"/>
      <c r="BP107" s="173"/>
      <c r="BQ107" s="125"/>
      <c r="BR107" s="115"/>
      <c r="BS107" s="115"/>
      <c r="BT107" s="115"/>
      <c r="BU107" s="125"/>
      <c r="BV107" s="125"/>
      <c r="BW107" s="125"/>
      <c r="BX107" s="125"/>
      <c r="BY107" s="125"/>
      <c r="BZ107" s="125"/>
      <c r="CA107" s="125"/>
      <c r="CB107" s="125"/>
      <c r="CC107" s="125"/>
      <c r="CD107" s="125"/>
      <c r="CE107" s="125"/>
      <c r="CF107" s="125"/>
      <c r="CG107" s="125"/>
      <c r="CH107" s="125"/>
      <c r="CI107" s="125"/>
    </row>
    <row r="108" spans="1:109" ht="16.5" customHeight="1">
      <c r="A108" s="119"/>
      <c r="B108" s="427">
        <v>30</v>
      </c>
      <c r="C108" s="428"/>
      <c r="D108" s="384"/>
      <c r="E108" s="384"/>
      <c r="F108" s="384"/>
      <c r="G108" s="384"/>
      <c r="H108" s="384"/>
      <c r="I108" s="384"/>
      <c r="J108" s="384"/>
      <c r="K108" s="384"/>
      <c r="L108" s="384"/>
      <c r="M108" s="384"/>
      <c r="N108" s="384"/>
      <c r="O108" s="384"/>
      <c r="P108" s="384"/>
      <c r="Q108" s="384"/>
      <c r="R108" s="384"/>
      <c r="S108" s="384"/>
      <c r="T108" s="384"/>
      <c r="U108" s="384"/>
      <c r="V108" s="384"/>
      <c r="W108" s="384"/>
      <c r="X108" s="384"/>
      <c r="Y108" s="384"/>
      <c r="Z108" s="384"/>
      <c r="AA108" s="384"/>
      <c r="AB108" s="443"/>
      <c r="AC108" s="444"/>
      <c r="AD108" s="444"/>
      <c r="AE108" s="444"/>
      <c r="AF108" s="444"/>
      <c r="AG108" s="444"/>
      <c r="AH108" s="444"/>
      <c r="AI108" s="444"/>
      <c r="AJ108" s="444"/>
      <c r="AK108" s="444"/>
      <c r="AL108" s="444"/>
      <c r="AM108" s="444"/>
      <c r="AN108" s="445"/>
      <c r="AO108" s="405"/>
      <c r="AP108" s="406"/>
      <c r="AQ108" s="407"/>
      <c r="AR108" s="405"/>
      <c r="AS108" s="406"/>
      <c r="AT108" s="407"/>
      <c r="AU108" s="440"/>
      <c r="AV108" s="441"/>
      <c r="AW108" s="442"/>
      <c r="AX108" s="450">
        <f t="shared" si="19"/>
        <v>0</v>
      </c>
      <c r="AY108" s="451"/>
      <c r="AZ108" s="452"/>
      <c r="BA108" s="133"/>
      <c r="BB108" s="115"/>
      <c r="BC108" s="173"/>
      <c r="BD108" s="173"/>
      <c r="BE108" s="173"/>
      <c r="BF108" s="173"/>
      <c r="BG108" s="173"/>
      <c r="BH108" s="173"/>
      <c r="BI108" s="173"/>
      <c r="BJ108" s="173"/>
      <c r="BK108" s="173"/>
      <c r="BL108" s="173"/>
      <c r="BM108" s="173"/>
      <c r="BN108" s="173"/>
      <c r="BO108" s="173"/>
      <c r="BP108" s="173"/>
      <c r="BQ108" s="125"/>
      <c r="BR108" s="115"/>
      <c r="BS108" s="115"/>
      <c r="BT108" s="115"/>
      <c r="BU108" s="125"/>
      <c r="BV108" s="125"/>
      <c r="BW108" s="125"/>
      <c r="BX108" s="125"/>
      <c r="BY108" s="125"/>
      <c r="BZ108" s="125"/>
      <c r="CA108" s="125"/>
      <c r="CB108" s="125"/>
      <c r="CC108" s="125"/>
      <c r="CD108" s="125"/>
      <c r="CE108" s="125"/>
      <c r="CF108" s="125"/>
      <c r="CG108" s="125"/>
      <c r="CH108" s="125"/>
      <c r="CI108" s="125"/>
    </row>
    <row r="109" spans="1:109" s="87" customFormat="1">
      <c r="B109" s="9"/>
      <c r="C109" s="9"/>
      <c r="D109" s="9"/>
      <c r="E109" s="9"/>
      <c r="F109" s="9"/>
      <c r="G109" s="9"/>
      <c r="H109" s="9"/>
      <c r="I109" s="9"/>
      <c r="J109" s="9"/>
      <c r="K109" s="9"/>
      <c r="L109" s="9"/>
      <c r="M109" s="9"/>
      <c r="N109" s="9"/>
      <c r="O109" s="9"/>
      <c r="P109" s="9"/>
      <c r="Q109" s="9"/>
      <c r="R109" s="9"/>
      <c r="S109" s="9"/>
      <c r="T109" s="9"/>
      <c r="U109" s="9"/>
      <c r="V109" s="9"/>
      <c r="W109" s="9"/>
      <c r="X109" s="9"/>
      <c r="Y109" s="9"/>
      <c r="Z109" s="9"/>
      <c r="AA109" s="9"/>
      <c r="AB109" s="9"/>
      <c r="AC109" s="9"/>
      <c r="AD109" s="9"/>
      <c r="AE109" s="9"/>
      <c r="AF109" s="9"/>
      <c r="AG109" s="9"/>
      <c r="AH109" s="9"/>
      <c r="AI109" s="9"/>
      <c r="AJ109" s="9"/>
      <c r="AK109" s="9"/>
      <c r="AL109" s="9"/>
      <c r="AM109" s="9"/>
      <c r="AN109" s="9"/>
      <c r="AO109" s="9"/>
      <c r="AP109" s="9"/>
      <c r="AQ109" s="9"/>
      <c r="AR109" s="9"/>
      <c r="AS109" s="9"/>
      <c r="AT109" s="9"/>
      <c r="AU109" s="9"/>
      <c r="AV109" s="9"/>
      <c r="AW109" s="9"/>
      <c r="AX109" s="9"/>
      <c r="AY109" s="9"/>
      <c r="AZ109" s="9"/>
      <c r="BA109" s="9"/>
      <c r="BB109" s="9"/>
      <c r="BC109" s="9"/>
      <c r="BD109" s="9"/>
      <c r="BE109" s="9"/>
      <c r="BF109" s="9"/>
      <c r="BG109" s="9"/>
      <c r="BH109" s="9"/>
      <c r="BI109" s="9"/>
      <c r="BJ109" s="9"/>
      <c r="BK109" s="9"/>
      <c r="BL109" s="9"/>
      <c r="BM109" s="9"/>
      <c r="BN109" s="9"/>
      <c r="BO109" s="9"/>
      <c r="BP109" s="9"/>
      <c r="BQ109" s="9"/>
      <c r="BR109" s="9"/>
      <c r="BS109" s="9"/>
      <c r="BT109" s="9"/>
      <c r="BU109" s="9"/>
      <c r="BV109" s="9"/>
      <c r="BW109" s="9"/>
      <c r="BX109" s="9"/>
      <c r="BY109" s="9"/>
      <c r="BZ109" s="9"/>
      <c r="CA109" s="9"/>
      <c r="CB109" s="9"/>
      <c r="CC109" s="9"/>
      <c r="CD109" s="9"/>
      <c r="CE109" s="9"/>
      <c r="CF109" s="9"/>
      <c r="CG109" s="9"/>
      <c r="CH109" s="9"/>
      <c r="CI109" s="9"/>
      <c r="CJ109" s="9"/>
      <c r="CK109" s="9"/>
      <c r="CL109" s="9"/>
      <c r="CM109" s="9"/>
      <c r="CN109" s="9"/>
      <c r="CO109" s="9"/>
      <c r="CP109" s="9"/>
      <c r="CQ109" s="9"/>
      <c r="CR109" s="9"/>
      <c r="CS109" s="9"/>
      <c r="CT109" s="9"/>
      <c r="CU109" s="9"/>
      <c r="CV109" s="9"/>
    </row>
    <row r="110" spans="1:109" ht="16.5">
      <c r="B110" s="434" t="s">
        <v>227</v>
      </c>
      <c r="C110" s="434"/>
      <c r="D110" s="434"/>
      <c r="E110" s="434"/>
      <c r="F110" s="434"/>
      <c r="G110" s="434"/>
      <c r="H110" s="434"/>
      <c r="I110" s="434"/>
      <c r="J110" s="434"/>
      <c r="K110" s="434"/>
      <c r="L110" s="434"/>
      <c r="M110" s="434"/>
      <c r="N110" s="434"/>
      <c r="O110" s="434"/>
      <c r="P110" s="434"/>
      <c r="Q110" s="434"/>
      <c r="R110" s="434"/>
      <c r="S110" s="434"/>
      <c r="T110" s="434"/>
      <c r="U110" s="434"/>
      <c r="V110" s="434"/>
      <c r="W110" s="434"/>
      <c r="X110" s="434"/>
      <c r="Y110" s="434"/>
      <c r="Z110" s="434"/>
      <c r="AA110" s="434"/>
      <c r="AB110" s="434"/>
      <c r="AC110" s="434"/>
      <c r="AD110" s="434"/>
      <c r="AE110" s="434"/>
      <c r="AF110" s="434"/>
      <c r="AG110" s="434"/>
      <c r="AH110" s="434"/>
      <c r="AI110" s="434"/>
      <c r="AJ110" s="434"/>
      <c r="AK110" s="434"/>
      <c r="AL110" s="434"/>
      <c r="AM110" s="434"/>
      <c r="AN110" s="434"/>
      <c r="AO110" s="434"/>
      <c r="AP110" s="434"/>
      <c r="AQ110" s="434"/>
      <c r="AR110" s="434"/>
      <c r="AS110" s="434"/>
      <c r="AT110" s="434"/>
      <c r="AU110" s="434"/>
      <c r="AV110" s="434"/>
      <c r="AW110" s="434"/>
      <c r="AX110" s="434"/>
      <c r="AY110" s="434"/>
      <c r="AZ110" s="434"/>
      <c r="BA110" s="434"/>
      <c r="BB110" s="434"/>
      <c r="BC110" s="434"/>
      <c r="BD110" s="434"/>
      <c r="BE110" s="434"/>
      <c r="BF110" s="434"/>
      <c r="BG110" s="434"/>
      <c r="BH110" s="434"/>
      <c r="BI110" s="434"/>
      <c r="BJ110" s="434"/>
      <c r="BK110" s="434"/>
      <c r="BL110" s="434"/>
      <c r="BM110" s="434"/>
      <c r="BN110" s="434"/>
      <c r="BO110" s="434"/>
      <c r="BP110" s="434"/>
    </row>
    <row r="111" spans="1:109" ht="18.75" customHeight="1">
      <c r="B111" s="414" t="s">
        <v>228</v>
      </c>
      <c r="C111" s="414"/>
      <c r="D111" s="414"/>
      <c r="E111" s="414"/>
      <c r="F111" s="414"/>
      <c r="G111" s="414"/>
      <c r="H111" s="414"/>
      <c r="I111" s="414"/>
      <c r="J111" s="414"/>
      <c r="K111" s="414"/>
      <c r="L111" s="414"/>
      <c r="M111" s="414"/>
      <c r="N111" s="414"/>
      <c r="O111" s="455"/>
      <c r="P111" s="456" t="s">
        <v>229</v>
      </c>
      <c r="Q111" s="457"/>
      <c r="R111" s="457"/>
      <c r="S111" s="457"/>
      <c r="T111" s="457"/>
      <c r="U111" s="458"/>
      <c r="V111" s="456" t="s">
        <v>230</v>
      </c>
      <c r="W111" s="457"/>
      <c r="X111" s="457"/>
      <c r="Y111" s="457"/>
      <c r="Z111" s="457"/>
      <c r="AA111" s="457"/>
      <c r="AB111" s="457"/>
      <c r="AC111" s="458"/>
      <c r="AD111" s="456" t="s">
        <v>231</v>
      </c>
      <c r="AE111" s="457"/>
      <c r="AF111" s="457"/>
      <c r="AG111" s="457"/>
      <c r="AH111" s="457"/>
      <c r="AI111" s="457"/>
      <c r="AJ111" s="457"/>
      <c r="AK111" s="457"/>
      <c r="AL111" s="457"/>
      <c r="AM111" s="457"/>
      <c r="AN111" s="457"/>
      <c r="AO111" s="457"/>
      <c r="AP111" s="457"/>
      <c r="AQ111" s="457"/>
      <c r="AR111" s="457"/>
      <c r="AS111" s="457"/>
      <c r="AT111" s="457"/>
      <c r="AU111" s="457"/>
      <c r="AV111" s="457"/>
      <c r="AW111" s="458"/>
      <c r="AX111" s="456" t="s">
        <v>232</v>
      </c>
      <c r="AY111" s="457"/>
      <c r="AZ111" s="457"/>
      <c r="BA111" s="457"/>
      <c r="BB111" s="457"/>
      <c r="BC111" s="457"/>
      <c r="BD111" s="457"/>
      <c r="BE111" s="457"/>
      <c r="BF111" s="457"/>
      <c r="BG111" s="457"/>
      <c r="BH111" s="457"/>
      <c r="BI111" s="458"/>
      <c r="BJ111" s="456" t="s">
        <v>233</v>
      </c>
      <c r="BK111" s="457"/>
      <c r="BL111" s="457"/>
      <c r="BM111" s="457"/>
      <c r="BN111" s="457"/>
      <c r="BO111" s="457"/>
      <c r="BP111" s="457"/>
      <c r="BQ111" s="457"/>
      <c r="BR111" s="457"/>
      <c r="BS111" s="457"/>
      <c r="BT111" s="457"/>
      <c r="BU111" s="457"/>
      <c r="BV111" s="457"/>
      <c r="BW111" s="457"/>
      <c r="BX111" s="457"/>
      <c r="BY111" s="457"/>
      <c r="BZ111" s="457"/>
      <c r="CA111" s="457"/>
      <c r="CB111" s="457"/>
      <c r="CC111" s="457"/>
      <c r="CD111" s="457"/>
      <c r="CE111" s="457"/>
      <c r="CF111" s="457"/>
      <c r="CG111" s="457"/>
      <c r="CH111" s="457"/>
      <c r="CI111" s="457"/>
      <c r="CJ111" s="457"/>
      <c r="CK111" s="457"/>
      <c r="CL111" s="457"/>
      <c r="CM111" s="457"/>
      <c r="CN111" s="457"/>
      <c r="CO111" s="457"/>
      <c r="CP111" s="457"/>
      <c r="CQ111" s="457"/>
      <c r="CR111" s="457"/>
      <c r="CS111" s="457"/>
      <c r="CT111" s="457"/>
      <c r="CU111" s="457"/>
      <c r="CV111" s="458"/>
      <c r="CW111" s="9"/>
      <c r="CX111"/>
      <c r="CY111"/>
      <c r="CZ111"/>
      <c r="DA111"/>
      <c r="DB111"/>
      <c r="DC111"/>
      <c r="DD111"/>
      <c r="DE111"/>
    </row>
    <row r="112" spans="1:109" ht="16.5" customHeight="1">
      <c r="B112" s="388" t="s">
        <v>132</v>
      </c>
      <c r="C112" s="390"/>
      <c r="D112" s="383" t="s">
        <v>234</v>
      </c>
      <c r="E112" s="383"/>
      <c r="F112" s="383"/>
      <c r="G112" s="383"/>
      <c r="H112" s="383"/>
      <c r="I112" s="383"/>
      <c r="J112" s="383"/>
      <c r="K112" s="383"/>
      <c r="L112" s="383"/>
      <c r="M112" s="383"/>
      <c r="N112" s="383"/>
      <c r="O112" s="388"/>
      <c r="P112" s="476" t="s">
        <v>235</v>
      </c>
      <c r="Q112" s="383"/>
      <c r="R112" s="383"/>
      <c r="S112" s="383" t="s">
        <v>236</v>
      </c>
      <c r="T112" s="383"/>
      <c r="U112" s="477"/>
      <c r="V112" s="478" t="s">
        <v>62</v>
      </c>
      <c r="W112" s="479"/>
      <c r="X112" s="479"/>
      <c r="Y112" s="479"/>
      <c r="Z112" s="479" t="s">
        <v>63</v>
      </c>
      <c r="AA112" s="479"/>
      <c r="AB112" s="479"/>
      <c r="AC112" s="480"/>
      <c r="AD112" s="474" t="s">
        <v>214</v>
      </c>
      <c r="AE112" s="461"/>
      <c r="AF112" s="461"/>
      <c r="AG112" s="461"/>
      <c r="AH112" s="461"/>
      <c r="AI112" s="461"/>
      <c r="AJ112" s="461"/>
      <c r="AK112" s="461"/>
      <c r="AL112" s="461"/>
      <c r="AM112" s="461"/>
      <c r="AN112" s="461"/>
      <c r="AO112" s="461"/>
      <c r="AP112" s="461" t="s">
        <v>51</v>
      </c>
      <c r="AQ112" s="461"/>
      <c r="AR112" s="461"/>
      <c r="AS112" s="461"/>
      <c r="AT112" s="461" t="s">
        <v>160</v>
      </c>
      <c r="AU112" s="461"/>
      <c r="AV112" s="461"/>
      <c r="AW112" s="475"/>
      <c r="AX112" s="474" t="s">
        <v>237</v>
      </c>
      <c r="AY112" s="461"/>
      <c r="AZ112" s="461"/>
      <c r="BA112" s="461"/>
      <c r="BB112" s="461" t="s">
        <v>51</v>
      </c>
      <c r="BC112" s="461"/>
      <c r="BD112" s="461"/>
      <c r="BE112" s="461"/>
      <c r="BF112" s="461" t="s">
        <v>160</v>
      </c>
      <c r="BG112" s="461"/>
      <c r="BH112" s="461"/>
      <c r="BI112" s="475"/>
      <c r="BJ112" s="472" t="s">
        <v>238</v>
      </c>
      <c r="BK112" s="460"/>
      <c r="BL112" s="473"/>
      <c r="BM112" s="459" t="s">
        <v>239</v>
      </c>
      <c r="BN112" s="460"/>
      <c r="BO112" s="473"/>
      <c r="BP112" s="459" t="s">
        <v>240</v>
      </c>
      <c r="BQ112" s="460"/>
      <c r="BR112" s="473"/>
      <c r="BS112" s="459" t="s">
        <v>241</v>
      </c>
      <c r="BT112" s="460"/>
      <c r="BU112" s="473"/>
      <c r="BV112" s="461" t="s">
        <v>51</v>
      </c>
      <c r="BW112" s="461"/>
      <c r="BX112" s="461"/>
      <c r="BY112" s="461"/>
      <c r="BZ112" s="461" t="s">
        <v>160</v>
      </c>
      <c r="CA112" s="461"/>
      <c r="CB112" s="461"/>
      <c r="CC112" s="461"/>
      <c r="CD112" s="459" t="s">
        <v>79</v>
      </c>
      <c r="CE112" s="460"/>
      <c r="CF112" s="460"/>
      <c r="CG112" s="460"/>
      <c r="CH112" s="460"/>
      <c r="CI112" s="460"/>
      <c r="CJ112" s="460"/>
      <c r="CK112" s="460"/>
      <c r="CL112" s="461" t="s">
        <v>80</v>
      </c>
      <c r="CM112" s="461"/>
      <c r="CN112" s="461"/>
      <c r="CO112" s="461"/>
      <c r="CP112" s="461"/>
      <c r="CQ112" s="461"/>
      <c r="CR112" s="461"/>
      <c r="CS112" s="461"/>
      <c r="CT112" s="388" t="s">
        <v>242</v>
      </c>
      <c r="CU112" s="389"/>
      <c r="CV112" s="462"/>
      <c r="CW112"/>
      <c r="CX112"/>
      <c r="CY112"/>
      <c r="CZ112"/>
      <c r="DA112" s="9"/>
      <c r="DB112" s="9"/>
      <c r="DC112" s="9"/>
      <c r="DD112" s="9"/>
      <c r="DE112"/>
    </row>
    <row r="113" spans="2:138" ht="15.75" customHeight="1">
      <c r="B113" s="427">
        <v>1</v>
      </c>
      <c r="C113" s="428"/>
      <c r="D113" s="384"/>
      <c r="E113" s="384"/>
      <c r="F113" s="384"/>
      <c r="G113" s="384"/>
      <c r="H113" s="384"/>
      <c r="I113" s="384"/>
      <c r="J113" s="384"/>
      <c r="K113" s="384"/>
      <c r="L113" s="384"/>
      <c r="M113" s="384"/>
      <c r="N113" s="384"/>
      <c r="O113" s="394"/>
      <c r="P113" s="463"/>
      <c r="Q113" s="464"/>
      <c r="R113" s="464"/>
      <c r="S113" s="464"/>
      <c r="T113" s="464"/>
      <c r="U113" s="465"/>
      <c r="V113" s="466"/>
      <c r="W113" s="467"/>
      <c r="X113" s="467"/>
      <c r="Y113" s="467"/>
      <c r="Z113" s="468"/>
      <c r="AA113" s="468"/>
      <c r="AB113" s="468"/>
      <c r="AC113" s="469"/>
      <c r="AD113" s="470"/>
      <c r="AE113" s="471"/>
      <c r="AF113" s="471"/>
      <c r="AG113" s="471"/>
      <c r="AH113" s="471"/>
      <c r="AI113" s="471"/>
      <c r="AJ113" s="471"/>
      <c r="AK113" s="471"/>
      <c r="AL113" s="471"/>
      <c r="AM113" s="471"/>
      <c r="AN113" s="471"/>
      <c r="AO113" s="471"/>
      <c r="AP113" s="471"/>
      <c r="AQ113" s="471"/>
      <c r="AR113" s="471"/>
      <c r="AS113" s="471"/>
      <c r="AT113" s="426" t="str">
        <f>IF(V113="","",AD113-AP113)</f>
        <v/>
      </c>
      <c r="AU113" s="426"/>
      <c r="AV113" s="426"/>
      <c r="AW113" s="488"/>
      <c r="AX113" s="470"/>
      <c r="AY113" s="471"/>
      <c r="AZ113" s="471"/>
      <c r="BA113" s="471"/>
      <c r="BB113" s="489"/>
      <c r="BC113" s="489"/>
      <c r="BD113" s="489"/>
      <c r="BE113" s="489"/>
      <c r="BF113" s="490" t="str">
        <f>IF(V113="","",AX113-BB113)</f>
        <v/>
      </c>
      <c r="BG113" s="490"/>
      <c r="BH113" s="490"/>
      <c r="BI113" s="491"/>
      <c r="BJ113" s="481"/>
      <c r="BK113" s="482"/>
      <c r="BL113" s="483"/>
      <c r="BM113" s="484"/>
      <c r="BN113" s="482"/>
      <c r="BO113" s="483"/>
      <c r="BP113" s="484"/>
      <c r="BQ113" s="482"/>
      <c r="BR113" s="483"/>
      <c r="BS113" s="484"/>
      <c r="BT113" s="482"/>
      <c r="BU113" s="483"/>
      <c r="BV113" s="471"/>
      <c r="BW113" s="471"/>
      <c r="BX113" s="471"/>
      <c r="BY113" s="471"/>
      <c r="BZ113" s="487">
        <f>SUM(BJ113:BU113)-BV113</f>
        <v>0</v>
      </c>
      <c r="CA113" s="487"/>
      <c r="CB113" s="487"/>
      <c r="CC113" s="487"/>
      <c r="CD113" s="485"/>
      <c r="CE113" s="485"/>
      <c r="CF113" s="485"/>
      <c r="CG113" s="485"/>
      <c r="CH113" s="485"/>
      <c r="CI113" s="485"/>
      <c r="CJ113" s="485"/>
      <c r="CK113" s="485"/>
      <c r="CL113" s="485"/>
      <c r="CM113" s="485"/>
      <c r="CN113" s="485"/>
      <c r="CO113" s="485"/>
      <c r="CP113" s="485"/>
      <c r="CQ113" s="485"/>
      <c r="CR113" s="485"/>
      <c r="CS113" s="485"/>
      <c r="CT113" s="484"/>
      <c r="CU113" s="482"/>
      <c r="CV113" s="486"/>
      <c r="CW113"/>
      <c r="CX113"/>
      <c r="CY113"/>
      <c r="CZ113"/>
      <c r="DA113" s="121"/>
      <c r="DB113" s="121"/>
      <c r="DC113" s="121"/>
      <c r="DD113" s="121"/>
      <c r="DE113"/>
    </row>
    <row r="114" spans="2:138" ht="15.75" customHeight="1">
      <c r="B114" s="427">
        <v>2</v>
      </c>
      <c r="C114" s="428"/>
      <c r="D114" s="384"/>
      <c r="E114" s="384"/>
      <c r="F114" s="384"/>
      <c r="G114" s="384"/>
      <c r="H114" s="384"/>
      <c r="I114" s="384"/>
      <c r="J114" s="384"/>
      <c r="K114" s="384"/>
      <c r="L114" s="384"/>
      <c r="M114" s="384"/>
      <c r="N114" s="384"/>
      <c r="O114" s="394"/>
      <c r="P114" s="463"/>
      <c r="Q114" s="464"/>
      <c r="R114" s="464"/>
      <c r="S114" s="464"/>
      <c r="T114" s="464"/>
      <c r="U114" s="465"/>
      <c r="V114" s="466"/>
      <c r="W114" s="467"/>
      <c r="X114" s="467"/>
      <c r="Y114" s="467"/>
      <c r="Z114" s="468"/>
      <c r="AA114" s="468"/>
      <c r="AB114" s="468"/>
      <c r="AC114" s="469"/>
      <c r="AD114" s="470"/>
      <c r="AE114" s="471"/>
      <c r="AF114" s="471"/>
      <c r="AG114" s="471"/>
      <c r="AH114" s="471"/>
      <c r="AI114" s="471"/>
      <c r="AJ114" s="471"/>
      <c r="AK114" s="471"/>
      <c r="AL114" s="471"/>
      <c r="AM114" s="471"/>
      <c r="AN114" s="471"/>
      <c r="AO114" s="471"/>
      <c r="AP114" s="471"/>
      <c r="AQ114" s="471"/>
      <c r="AR114" s="471"/>
      <c r="AS114" s="471"/>
      <c r="AT114" s="426" t="str">
        <f t="shared" ref="AT114:AT122" si="20">IF(V114="","",AD114-AP114)</f>
        <v/>
      </c>
      <c r="AU114" s="426"/>
      <c r="AV114" s="426"/>
      <c r="AW114" s="488"/>
      <c r="AX114" s="470"/>
      <c r="AY114" s="471"/>
      <c r="AZ114" s="471"/>
      <c r="BA114" s="471"/>
      <c r="BB114" s="489"/>
      <c r="BC114" s="489"/>
      <c r="BD114" s="489"/>
      <c r="BE114" s="489"/>
      <c r="BF114" s="490" t="str">
        <f t="shared" ref="BF114:BF122" si="21">IF(V114="","",AX114-BB114)</f>
        <v/>
      </c>
      <c r="BG114" s="490"/>
      <c r="BH114" s="490"/>
      <c r="BI114" s="491"/>
      <c r="BJ114" s="481"/>
      <c r="BK114" s="482"/>
      <c r="BL114" s="483"/>
      <c r="BM114" s="484"/>
      <c r="BN114" s="482"/>
      <c r="BO114" s="483"/>
      <c r="BP114" s="484"/>
      <c r="BQ114" s="482"/>
      <c r="BR114" s="483"/>
      <c r="BS114" s="484"/>
      <c r="BT114" s="482"/>
      <c r="BU114" s="483"/>
      <c r="BV114" s="471"/>
      <c r="BW114" s="471"/>
      <c r="BX114" s="471"/>
      <c r="BY114" s="471"/>
      <c r="BZ114" s="487">
        <f t="shared" ref="BZ114:BZ122" si="22">SUM(BJ114:BU114)-BV114</f>
        <v>0</v>
      </c>
      <c r="CA114" s="487"/>
      <c r="CB114" s="487"/>
      <c r="CC114" s="487"/>
      <c r="CD114" s="485"/>
      <c r="CE114" s="485"/>
      <c r="CF114" s="485"/>
      <c r="CG114" s="485"/>
      <c r="CH114" s="485"/>
      <c r="CI114" s="485"/>
      <c r="CJ114" s="485"/>
      <c r="CK114" s="485"/>
      <c r="CL114" s="485"/>
      <c r="CM114" s="485"/>
      <c r="CN114" s="485"/>
      <c r="CO114" s="485"/>
      <c r="CP114" s="485"/>
      <c r="CQ114" s="485"/>
      <c r="CR114" s="485"/>
      <c r="CS114" s="485"/>
      <c r="CT114" s="484"/>
      <c r="CU114" s="482"/>
      <c r="CV114" s="486"/>
      <c r="CW114"/>
      <c r="CX114"/>
      <c r="CY114"/>
      <c r="CZ114"/>
      <c r="DA114" s="121"/>
      <c r="DB114" s="121"/>
      <c r="DC114" s="121"/>
      <c r="DD114" s="121"/>
      <c r="DE114"/>
    </row>
    <row r="115" spans="2:138" ht="15.75" customHeight="1">
      <c r="B115" s="427">
        <v>3</v>
      </c>
      <c r="C115" s="428"/>
      <c r="D115" s="384"/>
      <c r="E115" s="384"/>
      <c r="F115" s="384"/>
      <c r="G115" s="384"/>
      <c r="H115" s="384"/>
      <c r="I115" s="384"/>
      <c r="J115" s="384"/>
      <c r="K115" s="384"/>
      <c r="L115" s="384"/>
      <c r="M115" s="384"/>
      <c r="N115" s="384"/>
      <c r="O115" s="394"/>
      <c r="P115" s="463"/>
      <c r="Q115" s="464"/>
      <c r="R115" s="464"/>
      <c r="S115" s="464"/>
      <c r="T115" s="464"/>
      <c r="U115" s="465"/>
      <c r="V115" s="466"/>
      <c r="W115" s="467"/>
      <c r="X115" s="467"/>
      <c r="Y115" s="467"/>
      <c r="Z115" s="468"/>
      <c r="AA115" s="468"/>
      <c r="AB115" s="468"/>
      <c r="AC115" s="469"/>
      <c r="AD115" s="470"/>
      <c r="AE115" s="471"/>
      <c r="AF115" s="471"/>
      <c r="AG115" s="471"/>
      <c r="AH115" s="471"/>
      <c r="AI115" s="471"/>
      <c r="AJ115" s="471"/>
      <c r="AK115" s="471"/>
      <c r="AL115" s="471"/>
      <c r="AM115" s="471"/>
      <c r="AN115" s="471"/>
      <c r="AO115" s="471"/>
      <c r="AP115" s="471"/>
      <c r="AQ115" s="471"/>
      <c r="AR115" s="471"/>
      <c r="AS115" s="471"/>
      <c r="AT115" s="426" t="str">
        <f t="shared" si="20"/>
        <v/>
      </c>
      <c r="AU115" s="426"/>
      <c r="AV115" s="426"/>
      <c r="AW115" s="488"/>
      <c r="AX115" s="470"/>
      <c r="AY115" s="471"/>
      <c r="AZ115" s="471"/>
      <c r="BA115" s="471"/>
      <c r="BB115" s="489"/>
      <c r="BC115" s="489"/>
      <c r="BD115" s="489"/>
      <c r="BE115" s="489"/>
      <c r="BF115" s="490" t="str">
        <f t="shared" si="21"/>
        <v/>
      </c>
      <c r="BG115" s="490"/>
      <c r="BH115" s="490"/>
      <c r="BI115" s="491"/>
      <c r="BJ115" s="481"/>
      <c r="BK115" s="482"/>
      <c r="BL115" s="483"/>
      <c r="BM115" s="484"/>
      <c r="BN115" s="482"/>
      <c r="BO115" s="483"/>
      <c r="BP115" s="484"/>
      <c r="BQ115" s="482"/>
      <c r="BR115" s="483"/>
      <c r="BS115" s="484"/>
      <c r="BT115" s="482"/>
      <c r="BU115" s="483"/>
      <c r="BV115" s="471"/>
      <c r="BW115" s="471"/>
      <c r="BX115" s="471"/>
      <c r="BY115" s="471"/>
      <c r="BZ115" s="487">
        <f t="shared" si="22"/>
        <v>0</v>
      </c>
      <c r="CA115" s="487"/>
      <c r="CB115" s="487"/>
      <c r="CC115" s="487"/>
      <c r="CD115" s="485"/>
      <c r="CE115" s="485"/>
      <c r="CF115" s="485"/>
      <c r="CG115" s="485"/>
      <c r="CH115" s="485"/>
      <c r="CI115" s="485"/>
      <c r="CJ115" s="485"/>
      <c r="CK115" s="485"/>
      <c r="CL115" s="485"/>
      <c r="CM115" s="485"/>
      <c r="CN115" s="485"/>
      <c r="CO115" s="485"/>
      <c r="CP115" s="485"/>
      <c r="CQ115" s="485"/>
      <c r="CR115" s="485"/>
      <c r="CS115" s="485"/>
      <c r="CT115" s="484"/>
      <c r="CU115" s="482"/>
      <c r="CV115" s="486"/>
      <c r="CW115"/>
      <c r="CX115"/>
      <c r="CY115"/>
      <c r="CZ115"/>
      <c r="DA115" s="121"/>
      <c r="DB115" s="121"/>
      <c r="DC115" s="121"/>
      <c r="DD115" s="121"/>
      <c r="DE115"/>
    </row>
    <row r="116" spans="2:138" ht="15.75" customHeight="1">
      <c r="B116" s="427">
        <v>4</v>
      </c>
      <c r="C116" s="428"/>
      <c r="D116" s="384"/>
      <c r="E116" s="384"/>
      <c r="F116" s="384"/>
      <c r="G116" s="384"/>
      <c r="H116" s="384"/>
      <c r="I116" s="384"/>
      <c r="J116" s="384"/>
      <c r="K116" s="384"/>
      <c r="L116" s="384"/>
      <c r="M116" s="384"/>
      <c r="N116" s="384"/>
      <c r="O116" s="394"/>
      <c r="P116" s="463"/>
      <c r="Q116" s="464"/>
      <c r="R116" s="464"/>
      <c r="S116" s="464"/>
      <c r="T116" s="464"/>
      <c r="U116" s="465"/>
      <c r="V116" s="466"/>
      <c r="W116" s="467"/>
      <c r="X116" s="467"/>
      <c r="Y116" s="467"/>
      <c r="Z116" s="468"/>
      <c r="AA116" s="468"/>
      <c r="AB116" s="468"/>
      <c r="AC116" s="469"/>
      <c r="AD116" s="470"/>
      <c r="AE116" s="471"/>
      <c r="AF116" s="471"/>
      <c r="AG116" s="471"/>
      <c r="AH116" s="471"/>
      <c r="AI116" s="471"/>
      <c r="AJ116" s="471"/>
      <c r="AK116" s="471"/>
      <c r="AL116" s="471"/>
      <c r="AM116" s="471"/>
      <c r="AN116" s="471"/>
      <c r="AO116" s="471"/>
      <c r="AP116" s="471"/>
      <c r="AQ116" s="471"/>
      <c r="AR116" s="471"/>
      <c r="AS116" s="471"/>
      <c r="AT116" s="426" t="str">
        <f t="shared" si="20"/>
        <v/>
      </c>
      <c r="AU116" s="426"/>
      <c r="AV116" s="426"/>
      <c r="AW116" s="488"/>
      <c r="AX116" s="470"/>
      <c r="AY116" s="471"/>
      <c r="AZ116" s="471"/>
      <c r="BA116" s="471"/>
      <c r="BB116" s="489"/>
      <c r="BC116" s="489"/>
      <c r="BD116" s="489"/>
      <c r="BE116" s="489"/>
      <c r="BF116" s="490" t="str">
        <f t="shared" si="21"/>
        <v/>
      </c>
      <c r="BG116" s="490"/>
      <c r="BH116" s="490"/>
      <c r="BI116" s="491"/>
      <c r="BJ116" s="481"/>
      <c r="BK116" s="482"/>
      <c r="BL116" s="483"/>
      <c r="BM116" s="484"/>
      <c r="BN116" s="482"/>
      <c r="BO116" s="483"/>
      <c r="BP116" s="484"/>
      <c r="BQ116" s="482"/>
      <c r="BR116" s="483"/>
      <c r="BS116" s="484"/>
      <c r="BT116" s="482"/>
      <c r="BU116" s="483"/>
      <c r="BV116" s="471"/>
      <c r="BW116" s="471"/>
      <c r="BX116" s="471"/>
      <c r="BY116" s="471"/>
      <c r="BZ116" s="487">
        <f t="shared" si="22"/>
        <v>0</v>
      </c>
      <c r="CA116" s="487"/>
      <c r="CB116" s="487"/>
      <c r="CC116" s="487"/>
      <c r="CD116" s="485"/>
      <c r="CE116" s="485"/>
      <c r="CF116" s="485"/>
      <c r="CG116" s="485"/>
      <c r="CH116" s="485"/>
      <c r="CI116" s="485"/>
      <c r="CJ116" s="485"/>
      <c r="CK116" s="485"/>
      <c r="CL116" s="485"/>
      <c r="CM116" s="485"/>
      <c r="CN116" s="485"/>
      <c r="CO116" s="485"/>
      <c r="CP116" s="485"/>
      <c r="CQ116" s="485"/>
      <c r="CR116" s="485"/>
      <c r="CS116" s="485"/>
      <c r="CT116" s="484"/>
      <c r="CU116" s="482"/>
      <c r="CV116" s="486"/>
      <c r="CW116"/>
      <c r="CX116"/>
      <c r="CY116"/>
      <c r="CZ116"/>
      <c r="DA116" s="121"/>
      <c r="DB116" s="121"/>
      <c r="DC116" s="121"/>
      <c r="DD116" s="121"/>
      <c r="DE116"/>
    </row>
    <row r="117" spans="2:138" ht="15.75" customHeight="1">
      <c r="B117" s="427">
        <v>5</v>
      </c>
      <c r="C117" s="428"/>
      <c r="D117" s="384"/>
      <c r="E117" s="384"/>
      <c r="F117" s="384"/>
      <c r="G117" s="384"/>
      <c r="H117" s="384"/>
      <c r="I117" s="384"/>
      <c r="J117" s="384"/>
      <c r="K117" s="384"/>
      <c r="L117" s="384"/>
      <c r="M117" s="384"/>
      <c r="N117" s="384"/>
      <c r="O117" s="394"/>
      <c r="P117" s="492"/>
      <c r="Q117" s="493"/>
      <c r="R117" s="493"/>
      <c r="S117" s="493"/>
      <c r="T117" s="493"/>
      <c r="U117" s="494"/>
      <c r="V117" s="495"/>
      <c r="W117" s="496"/>
      <c r="X117" s="496"/>
      <c r="Y117" s="496"/>
      <c r="Z117" s="497"/>
      <c r="AA117" s="497"/>
      <c r="AB117" s="497"/>
      <c r="AC117" s="498"/>
      <c r="AD117" s="499"/>
      <c r="AE117" s="501"/>
      <c r="AF117" s="501"/>
      <c r="AG117" s="501"/>
      <c r="AH117" s="501"/>
      <c r="AI117" s="501"/>
      <c r="AJ117" s="501"/>
      <c r="AK117" s="501"/>
      <c r="AL117" s="501"/>
      <c r="AM117" s="501"/>
      <c r="AN117" s="501"/>
      <c r="AO117" s="501"/>
      <c r="AP117" s="501"/>
      <c r="AQ117" s="501"/>
      <c r="AR117" s="501"/>
      <c r="AS117" s="501"/>
      <c r="AT117" s="426" t="str">
        <f t="shared" si="20"/>
        <v/>
      </c>
      <c r="AU117" s="426"/>
      <c r="AV117" s="426"/>
      <c r="AW117" s="488"/>
      <c r="AX117" s="499"/>
      <c r="AY117" s="501"/>
      <c r="AZ117" s="501"/>
      <c r="BA117" s="501"/>
      <c r="BB117" s="506"/>
      <c r="BC117" s="506"/>
      <c r="BD117" s="506"/>
      <c r="BE117" s="506"/>
      <c r="BF117" s="490" t="str">
        <f t="shared" si="21"/>
        <v/>
      </c>
      <c r="BG117" s="490"/>
      <c r="BH117" s="490"/>
      <c r="BI117" s="491"/>
      <c r="BJ117" s="507"/>
      <c r="BK117" s="503"/>
      <c r="BL117" s="504"/>
      <c r="BM117" s="502"/>
      <c r="BN117" s="503"/>
      <c r="BO117" s="504"/>
      <c r="BP117" s="502"/>
      <c r="BQ117" s="503"/>
      <c r="BR117" s="504"/>
      <c r="BS117" s="502"/>
      <c r="BT117" s="503"/>
      <c r="BU117" s="504"/>
      <c r="BV117" s="501"/>
      <c r="BW117" s="501"/>
      <c r="BX117" s="501"/>
      <c r="BY117" s="501"/>
      <c r="BZ117" s="487">
        <f t="shared" si="22"/>
        <v>0</v>
      </c>
      <c r="CA117" s="487"/>
      <c r="CB117" s="487"/>
      <c r="CC117" s="487"/>
      <c r="CD117" s="505"/>
      <c r="CE117" s="505"/>
      <c r="CF117" s="505"/>
      <c r="CG117" s="505"/>
      <c r="CH117" s="505"/>
      <c r="CI117" s="505"/>
      <c r="CJ117" s="505"/>
      <c r="CK117" s="505"/>
      <c r="CL117" s="505"/>
      <c r="CM117" s="505"/>
      <c r="CN117" s="505"/>
      <c r="CO117" s="505"/>
      <c r="CP117" s="505"/>
      <c r="CQ117" s="505"/>
      <c r="CR117" s="505"/>
      <c r="CS117" s="505"/>
      <c r="CT117" s="502"/>
      <c r="CU117" s="503"/>
      <c r="CV117" s="508"/>
      <c r="CW117"/>
      <c r="CX117"/>
      <c r="CY117"/>
      <c r="CZ117"/>
      <c r="DA117" s="121"/>
      <c r="DB117" s="121"/>
      <c r="DC117" s="121"/>
      <c r="DD117" s="121"/>
      <c r="DE117"/>
    </row>
    <row r="118" spans="2:138" ht="15.75" customHeight="1">
      <c r="B118" s="427">
        <v>6</v>
      </c>
      <c r="C118" s="428"/>
      <c r="D118" s="384"/>
      <c r="E118" s="384"/>
      <c r="F118" s="384"/>
      <c r="G118" s="384"/>
      <c r="H118" s="384"/>
      <c r="I118" s="384"/>
      <c r="J118" s="384"/>
      <c r="K118" s="384"/>
      <c r="L118" s="384"/>
      <c r="M118" s="384"/>
      <c r="N118" s="384"/>
      <c r="O118" s="394"/>
      <c r="P118" s="463"/>
      <c r="Q118" s="464"/>
      <c r="R118" s="464"/>
      <c r="S118" s="464"/>
      <c r="T118" s="464"/>
      <c r="U118" s="465"/>
      <c r="V118" s="466"/>
      <c r="W118" s="467"/>
      <c r="X118" s="467"/>
      <c r="Y118" s="467"/>
      <c r="Z118" s="468"/>
      <c r="AA118" s="468"/>
      <c r="AB118" s="468"/>
      <c r="AC118" s="469"/>
      <c r="AD118" s="470"/>
      <c r="AE118" s="471"/>
      <c r="AF118" s="471"/>
      <c r="AG118" s="471"/>
      <c r="AH118" s="471"/>
      <c r="AI118" s="471"/>
      <c r="AJ118" s="471"/>
      <c r="AK118" s="471"/>
      <c r="AL118" s="471"/>
      <c r="AM118" s="471"/>
      <c r="AN118" s="471"/>
      <c r="AO118" s="471"/>
      <c r="AP118" s="471"/>
      <c r="AQ118" s="471"/>
      <c r="AR118" s="471"/>
      <c r="AS118" s="471"/>
      <c r="AT118" s="426" t="str">
        <f t="shared" si="20"/>
        <v/>
      </c>
      <c r="AU118" s="426"/>
      <c r="AV118" s="426"/>
      <c r="AW118" s="488"/>
      <c r="AX118" s="470"/>
      <c r="AY118" s="471"/>
      <c r="AZ118" s="471"/>
      <c r="BA118" s="471"/>
      <c r="BB118" s="489"/>
      <c r="BC118" s="489"/>
      <c r="BD118" s="489"/>
      <c r="BE118" s="489"/>
      <c r="BF118" s="490" t="str">
        <f t="shared" si="21"/>
        <v/>
      </c>
      <c r="BG118" s="490"/>
      <c r="BH118" s="490"/>
      <c r="BI118" s="491"/>
      <c r="BJ118" s="481"/>
      <c r="BK118" s="482"/>
      <c r="BL118" s="483"/>
      <c r="BM118" s="484"/>
      <c r="BN118" s="482"/>
      <c r="BO118" s="483"/>
      <c r="BP118" s="484"/>
      <c r="BQ118" s="482"/>
      <c r="BR118" s="483"/>
      <c r="BS118" s="484"/>
      <c r="BT118" s="482"/>
      <c r="BU118" s="483"/>
      <c r="BV118" s="471"/>
      <c r="BW118" s="471"/>
      <c r="BX118" s="471"/>
      <c r="BY118" s="471"/>
      <c r="BZ118" s="487">
        <f t="shared" si="22"/>
        <v>0</v>
      </c>
      <c r="CA118" s="487"/>
      <c r="CB118" s="487"/>
      <c r="CC118" s="487"/>
      <c r="CD118" s="485"/>
      <c r="CE118" s="485"/>
      <c r="CF118" s="485"/>
      <c r="CG118" s="485"/>
      <c r="CH118" s="485"/>
      <c r="CI118" s="485"/>
      <c r="CJ118" s="485"/>
      <c r="CK118" s="485"/>
      <c r="CL118" s="485"/>
      <c r="CM118" s="485"/>
      <c r="CN118" s="485"/>
      <c r="CO118" s="485"/>
      <c r="CP118" s="485"/>
      <c r="CQ118" s="485"/>
      <c r="CR118" s="485"/>
      <c r="CS118" s="485"/>
      <c r="CT118" s="484"/>
      <c r="CU118" s="482"/>
      <c r="CV118" s="486"/>
      <c r="CW118"/>
      <c r="CX118"/>
      <c r="CY118"/>
      <c r="CZ118"/>
      <c r="DA118" s="121"/>
      <c r="DB118" s="121"/>
      <c r="DC118" s="121"/>
      <c r="DD118" s="121"/>
      <c r="DE118"/>
    </row>
    <row r="119" spans="2:138" ht="15.75" customHeight="1">
      <c r="B119" s="427">
        <v>7</v>
      </c>
      <c r="C119" s="428"/>
      <c r="D119" s="384"/>
      <c r="E119" s="384"/>
      <c r="F119" s="384"/>
      <c r="G119" s="384"/>
      <c r="H119" s="384"/>
      <c r="I119" s="384"/>
      <c r="J119" s="384"/>
      <c r="K119" s="384"/>
      <c r="L119" s="384"/>
      <c r="M119" s="384"/>
      <c r="N119" s="384"/>
      <c r="O119" s="394"/>
      <c r="P119" s="463"/>
      <c r="Q119" s="464"/>
      <c r="R119" s="464"/>
      <c r="S119" s="464"/>
      <c r="T119" s="464"/>
      <c r="U119" s="465"/>
      <c r="V119" s="466"/>
      <c r="W119" s="467"/>
      <c r="X119" s="467"/>
      <c r="Y119" s="467"/>
      <c r="Z119" s="468"/>
      <c r="AA119" s="468"/>
      <c r="AB119" s="468"/>
      <c r="AC119" s="469"/>
      <c r="AD119" s="470"/>
      <c r="AE119" s="471"/>
      <c r="AF119" s="471"/>
      <c r="AG119" s="471"/>
      <c r="AH119" s="471"/>
      <c r="AI119" s="471"/>
      <c r="AJ119" s="471"/>
      <c r="AK119" s="471"/>
      <c r="AL119" s="471"/>
      <c r="AM119" s="471"/>
      <c r="AN119" s="471"/>
      <c r="AO119" s="471"/>
      <c r="AP119" s="471"/>
      <c r="AQ119" s="471"/>
      <c r="AR119" s="471"/>
      <c r="AS119" s="471"/>
      <c r="AT119" s="426" t="str">
        <f t="shared" si="20"/>
        <v/>
      </c>
      <c r="AU119" s="426"/>
      <c r="AV119" s="426"/>
      <c r="AW119" s="488"/>
      <c r="AX119" s="470"/>
      <c r="AY119" s="471"/>
      <c r="AZ119" s="471"/>
      <c r="BA119" s="471"/>
      <c r="BB119" s="489"/>
      <c r="BC119" s="489"/>
      <c r="BD119" s="489"/>
      <c r="BE119" s="489"/>
      <c r="BF119" s="490" t="str">
        <f t="shared" si="21"/>
        <v/>
      </c>
      <c r="BG119" s="490"/>
      <c r="BH119" s="490"/>
      <c r="BI119" s="491"/>
      <c r="BJ119" s="481"/>
      <c r="BK119" s="482"/>
      <c r="BL119" s="483"/>
      <c r="BM119" s="484"/>
      <c r="BN119" s="482"/>
      <c r="BO119" s="483"/>
      <c r="BP119" s="484"/>
      <c r="BQ119" s="482"/>
      <c r="BR119" s="483"/>
      <c r="BS119" s="484"/>
      <c r="BT119" s="482"/>
      <c r="BU119" s="483"/>
      <c r="BV119" s="471"/>
      <c r="BW119" s="471"/>
      <c r="BX119" s="471"/>
      <c r="BY119" s="471"/>
      <c r="BZ119" s="487">
        <f t="shared" si="22"/>
        <v>0</v>
      </c>
      <c r="CA119" s="487"/>
      <c r="CB119" s="487"/>
      <c r="CC119" s="487"/>
      <c r="CD119" s="485"/>
      <c r="CE119" s="485"/>
      <c r="CF119" s="485"/>
      <c r="CG119" s="485"/>
      <c r="CH119" s="485"/>
      <c r="CI119" s="485"/>
      <c r="CJ119" s="485"/>
      <c r="CK119" s="485"/>
      <c r="CL119" s="485"/>
      <c r="CM119" s="485"/>
      <c r="CN119" s="485"/>
      <c r="CO119" s="485"/>
      <c r="CP119" s="485"/>
      <c r="CQ119" s="485"/>
      <c r="CR119" s="485"/>
      <c r="CS119" s="485"/>
      <c r="CT119" s="484"/>
      <c r="CU119" s="482"/>
      <c r="CV119" s="486"/>
      <c r="CW119"/>
      <c r="CX119"/>
      <c r="CY119"/>
      <c r="CZ119"/>
      <c r="DA119" s="121"/>
      <c r="DB119" s="121"/>
      <c r="DC119" s="121"/>
      <c r="DD119" s="121"/>
      <c r="DE119"/>
    </row>
    <row r="120" spans="2:138" ht="15.75" customHeight="1">
      <c r="B120" s="427">
        <v>8</v>
      </c>
      <c r="C120" s="428"/>
      <c r="D120" s="384"/>
      <c r="E120" s="384"/>
      <c r="F120" s="384"/>
      <c r="G120" s="384"/>
      <c r="H120" s="384"/>
      <c r="I120" s="384"/>
      <c r="J120" s="384"/>
      <c r="K120" s="384"/>
      <c r="L120" s="384"/>
      <c r="M120" s="384"/>
      <c r="N120" s="384"/>
      <c r="O120" s="394"/>
      <c r="P120" s="463"/>
      <c r="Q120" s="464"/>
      <c r="R120" s="464"/>
      <c r="S120" s="464"/>
      <c r="T120" s="464"/>
      <c r="U120" s="465"/>
      <c r="V120" s="466"/>
      <c r="W120" s="467"/>
      <c r="X120" s="467"/>
      <c r="Y120" s="467"/>
      <c r="Z120" s="468"/>
      <c r="AA120" s="468"/>
      <c r="AB120" s="468"/>
      <c r="AC120" s="469"/>
      <c r="AD120" s="470"/>
      <c r="AE120" s="471"/>
      <c r="AF120" s="471"/>
      <c r="AG120" s="471"/>
      <c r="AH120" s="471"/>
      <c r="AI120" s="471"/>
      <c r="AJ120" s="471"/>
      <c r="AK120" s="471"/>
      <c r="AL120" s="471"/>
      <c r="AM120" s="471"/>
      <c r="AN120" s="471"/>
      <c r="AO120" s="471"/>
      <c r="AP120" s="471"/>
      <c r="AQ120" s="471"/>
      <c r="AR120" s="471"/>
      <c r="AS120" s="471"/>
      <c r="AT120" s="426" t="str">
        <f t="shared" si="20"/>
        <v/>
      </c>
      <c r="AU120" s="426"/>
      <c r="AV120" s="426"/>
      <c r="AW120" s="488"/>
      <c r="AX120" s="470"/>
      <c r="AY120" s="471"/>
      <c r="AZ120" s="471"/>
      <c r="BA120" s="471"/>
      <c r="BB120" s="489"/>
      <c r="BC120" s="489"/>
      <c r="BD120" s="489"/>
      <c r="BE120" s="489"/>
      <c r="BF120" s="490" t="str">
        <f t="shared" si="21"/>
        <v/>
      </c>
      <c r="BG120" s="490"/>
      <c r="BH120" s="490"/>
      <c r="BI120" s="491"/>
      <c r="BJ120" s="481"/>
      <c r="BK120" s="482"/>
      <c r="BL120" s="483"/>
      <c r="BM120" s="484"/>
      <c r="BN120" s="482"/>
      <c r="BO120" s="483"/>
      <c r="BP120" s="484"/>
      <c r="BQ120" s="482"/>
      <c r="BR120" s="483"/>
      <c r="BS120" s="484"/>
      <c r="BT120" s="482"/>
      <c r="BU120" s="483"/>
      <c r="BV120" s="471"/>
      <c r="BW120" s="471"/>
      <c r="BX120" s="471"/>
      <c r="BY120" s="471"/>
      <c r="BZ120" s="487">
        <f t="shared" si="22"/>
        <v>0</v>
      </c>
      <c r="CA120" s="487"/>
      <c r="CB120" s="487"/>
      <c r="CC120" s="487"/>
      <c r="CD120" s="485"/>
      <c r="CE120" s="485"/>
      <c r="CF120" s="485"/>
      <c r="CG120" s="485"/>
      <c r="CH120" s="485"/>
      <c r="CI120" s="485"/>
      <c r="CJ120" s="485"/>
      <c r="CK120" s="485"/>
      <c r="CL120" s="485"/>
      <c r="CM120" s="485"/>
      <c r="CN120" s="485"/>
      <c r="CO120" s="485"/>
      <c r="CP120" s="485"/>
      <c r="CQ120" s="485"/>
      <c r="CR120" s="485"/>
      <c r="CS120" s="485"/>
      <c r="CT120" s="484"/>
      <c r="CU120" s="482"/>
      <c r="CV120" s="486"/>
      <c r="CW120"/>
      <c r="CX120"/>
      <c r="CY120"/>
      <c r="CZ120"/>
      <c r="DA120" s="121"/>
      <c r="DB120" s="121"/>
      <c r="DC120" s="121"/>
      <c r="DD120" s="121"/>
      <c r="DE120"/>
    </row>
    <row r="121" spans="2:138" ht="15.75" customHeight="1">
      <c r="B121" s="427">
        <v>9</v>
      </c>
      <c r="C121" s="428"/>
      <c r="D121" s="384"/>
      <c r="E121" s="384"/>
      <c r="F121" s="384"/>
      <c r="G121" s="384"/>
      <c r="H121" s="384"/>
      <c r="I121" s="384"/>
      <c r="J121" s="384"/>
      <c r="K121" s="384"/>
      <c r="L121" s="384"/>
      <c r="M121" s="384"/>
      <c r="N121" s="384"/>
      <c r="O121" s="394"/>
      <c r="P121" s="463"/>
      <c r="Q121" s="464"/>
      <c r="R121" s="464"/>
      <c r="S121" s="464"/>
      <c r="T121" s="464"/>
      <c r="U121" s="465"/>
      <c r="V121" s="466"/>
      <c r="W121" s="467"/>
      <c r="X121" s="467"/>
      <c r="Y121" s="467"/>
      <c r="Z121" s="468"/>
      <c r="AA121" s="468"/>
      <c r="AB121" s="468"/>
      <c r="AC121" s="469"/>
      <c r="AD121" s="470"/>
      <c r="AE121" s="471"/>
      <c r="AF121" s="471"/>
      <c r="AG121" s="471"/>
      <c r="AH121" s="471"/>
      <c r="AI121" s="471"/>
      <c r="AJ121" s="471"/>
      <c r="AK121" s="471"/>
      <c r="AL121" s="471"/>
      <c r="AM121" s="471"/>
      <c r="AN121" s="471"/>
      <c r="AO121" s="471"/>
      <c r="AP121" s="471"/>
      <c r="AQ121" s="471"/>
      <c r="AR121" s="471"/>
      <c r="AS121" s="471"/>
      <c r="AT121" s="426" t="str">
        <f t="shared" si="20"/>
        <v/>
      </c>
      <c r="AU121" s="426"/>
      <c r="AV121" s="426"/>
      <c r="AW121" s="488"/>
      <c r="AX121" s="470"/>
      <c r="AY121" s="471"/>
      <c r="AZ121" s="471"/>
      <c r="BA121" s="471"/>
      <c r="BB121" s="489"/>
      <c r="BC121" s="489"/>
      <c r="BD121" s="489"/>
      <c r="BE121" s="489"/>
      <c r="BF121" s="490" t="str">
        <f t="shared" si="21"/>
        <v/>
      </c>
      <c r="BG121" s="490"/>
      <c r="BH121" s="490"/>
      <c r="BI121" s="491"/>
      <c r="BJ121" s="481"/>
      <c r="BK121" s="482"/>
      <c r="BL121" s="483"/>
      <c r="BM121" s="484"/>
      <c r="BN121" s="482"/>
      <c r="BO121" s="483"/>
      <c r="BP121" s="484"/>
      <c r="BQ121" s="482"/>
      <c r="BR121" s="483"/>
      <c r="BS121" s="484"/>
      <c r="BT121" s="482"/>
      <c r="BU121" s="483"/>
      <c r="BV121" s="471"/>
      <c r="BW121" s="471"/>
      <c r="BX121" s="471"/>
      <c r="BY121" s="471"/>
      <c r="BZ121" s="487">
        <f t="shared" si="22"/>
        <v>0</v>
      </c>
      <c r="CA121" s="487"/>
      <c r="CB121" s="487"/>
      <c r="CC121" s="487"/>
      <c r="CD121" s="485"/>
      <c r="CE121" s="485"/>
      <c r="CF121" s="485"/>
      <c r="CG121" s="485"/>
      <c r="CH121" s="485"/>
      <c r="CI121" s="485"/>
      <c r="CJ121" s="485"/>
      <c r="CK121" s="485"/>
      <c r="CL121" s="485"/>
      <c r="CM121" s="485"/>
      <c r="CN121" s="485"/>
      <c r="CO121" s="485"/>
      <c r="CP121" s="485"/>
      <c r="CQ121" s="485"/>
      <c r="CR121" s="485"/>
      <c r="CS121" s="485"/>
      <c r="CT121" s="484"/>
      <c r="CU121" s="482"/>
      <c r="CV121" s="486"/>
      <c r="CW121"/>
      <c r="CX121"/>
      <c r="CY121"/>
      <c r="CZ121"/>
      <c r="DA121" s="121"/>
      <c r="DB121" s="121"/>
      <c r="DC121" s="121"/>
      <c r="DD121" s="121"/>
      <c r="DE121"/>
    </row>
    <row r="122" spans="2:138" ht="15.75" customHeight="1" thickBot="1">
      <c r="B122" s="427">
        <v>10</v>
      </c>
      <c r="C122" s="428"/>
      <c r="D122" s="384"/>
      <c r="E122" s="384"/>
      <c r="F122" s="384"/>
      <c r="G122" s="384"/>
      <c r="H122" s="384"/>
      <c r="I122" s="384"/>
      <c r="J122" s="384"/>
      <c r="K122" s="384"/>
      <c r="L122" s="384"/>
      <c r="M122" s="384"/>
      <c r="N122" s="384"/>
      <c r="O122" s="394"/>
      <c r="P122" s="530"/>
      <c r="Q122" s="531"/>
      <c r="R122" s="531"/>
      <c r="S122" s="531"/>
      <c r="T122" s="531"/>
      <c r="U122" s="532"/>
      <c r="V122" s="533"/>
      <c r="W122" s="534"/>
      <c r="X122" s="534"/>
      <c r="Y122" s="534"/>
      <c r="Z122" s="535"/>
      <c r="AA122" s="535"/>
      <c r="AB122" s="535"/>
      <c r="AC122" s="536"/>
      <c r="AD122" s="525"/>
      <c r="AE122" s="520"/>
      <c r="AF122" s="520"/>
      <c r="AG122" s="520"/>
      <c r="AH122" s="520"/>
      <c r="AI122" s="520"/>
      <c r="AJ122" s="520"/>
      <c r="AK122" s="520"/>
      <c r="AL122" s="520"/>
      <c r="AM122" s="520"/>
      <c r="AN122" s="520"/>
      <c r="AO122" s="520"/>
      <c r="AP122" s="520"/>
      <c r="AQ122" s="520"/>
      <c r="AR122" s="520"/>
      <c r="AS122" s="520"/>
      <c r="AT122" s="523" t="str">
        <f t="shared" si="20"/>
        <v/>
      </c>
      <c r="AU122" s="523"/>
      <c r="AV122" s="523"/>
      <c r="AW122" s="524"/>
      <c r="AX122" s="525"/>
      <c r="AY122" s="520"/>
      <c r="AZ122" s="520"/>
      <c r="BA122" s="520"/>
      <c r="BB122" s="526"/>
      <c r="BC122" s="526"/>
      <c r="BD122" s="526"/>
      <c r="BE122" s="526"/>
      <c r="BF122" s="527" t="str">
        <f t="shared" si="21"/>
        <v/>
      </c>
      <c r="BG122" s="527"/>
      <c r="BH122" s="527"/>
      <c r="BI122" s="528"/>
      <c r="BJ122" s="529"/>
      <c r="BK122" s="510"/>
      <c r="BL122" s="519"/>
      <c r="BM122" s="509"/>
      <c r="BN122" s="510"/>
      <c r="BO122" s="519"/>
      <c r="BP122" s="509"/>
      <c r="BQ122" s="510"/>
      <c r="BR122" s="519"/>
      <c r="BS122" s="509"/>
      <c r="BT122" s="510"/>
      <c r="BU122" s="519"/>
      <c r="BV122" s="520"/>
      <c r="BW122" s="520"/>
      <c r="BX122" s="520"/>
      <c r="BY122" s="520"/>
      <c r="BZ122" s="521">
        <f t="shared" si="22"/>
        <v>0</v>
      </c>
      <c r="CA122" s="521"/>
      <c r="CB122" s="521"/>
      <c r="CC122" s="521"/>
      <c r="CD122" s="522"/>
      <c r="CE122" s="522"/>
      <c r="CF122" s="522"/>
      <c r="CG122" s="522"/>
      <c r="CH122" s="522"/>
      <c r="CI122" s="522"/>
      <c r="CJ122" s="522"/>
      <c r="CK122" s="522"/>
      <c r="CL122" s="522"/>
      <c r="CM122" s="522"/>
      <c r="CN122" s="522"/>
      <c r="CO122" s="522"/>
      <c r="CP122" s="522"/>
      <c r="CQ122" s="522"/>
      <c r="CR122" s="522"/>
      <c r="CS122" s="522"/>
      <c r="CT122" s="509"/>
      <c r="CU122" s="510"/>
      <c r="CV122" s="511"/>
      <c r="CW122"/>
      <c r="CX122"/>
      <c r="CY122"/>
      <c r="CZ122"/>
      <c r="DA122" s="121"/>
      <c r="DB122" s="121"/>
      <c r="DC122" s="121"/>
      <c r="DD122" s="121"/>
      <c r="DE122"/>
    </row>
    <row r="123" spans="2:138" ht="15.75" customHeight="1">
      <c r="B123" s="135"/>
      <c r="C123" s="135"/>
      <c r="D123" s="145"/>
      <c r="E123" s="131"/>
      <c r="F123" s="131"/>
      <c r="G123" s="131"/>
      <c r="H123" s="131"/>
      <c r="I123" s="131"/>
      <c r="J123" s="131"/>
      <c r="K123" s="131"/>
      <c r="L123" s="131"/>
      <c r="M123" s="131"/>
      <c r="N123" s="131"/>
      <c r="O123" s="131"/>
      <c r="P123" s="141"/>
      <c r="Q123" s="141"/>
      <c r="R123" s="141"/>
      <c r="S123" s="141"/>
      <c r="T123" s="141"/>
      <c r="U123" s="141"/>
      <c r="V123" s="120"/>
      <c r="W123" s="120"/>
      <c r="X123" s="120"/>
      <c r="Y123" s="120"/>
      <c r="Z123" s="142"/>
      <c r="AA123" s="142"/>
      <c r="AB123" s="142"/>
      <c r="AC123" s="142"/>
      <c r="AD123" s="140"/>
      <c r="AE123" s="140"/>
      <c r="AF123" s="140"/>
      <c r="AG123" s="140"/>
      <c r="AH123" s="140"/>
      <c r="AI123" s="140"/>
      <c r="AJ123" s="140"/>
      <c r="AK123" s="140"/>
      <c r="AL123" s="140"/>
      <c r="AM123" s="140"/>
      <c r="AN123" s="140"/>
      <c r="AO123" s="140"/>
      <c r="AP123" s="140"/>
      <c r="AQ123" s="140"/>
      <c r="AR123" s="140"/>
      <c r="AS123" s="140"/>
      <c r="AT123" s="146"/>
      <c r="AU123" s="146"/>
      <c r="AV123" s="146"/>
      <c r="AW123" s="146"/>
      <c r="AX123" s="140"/>
      <c r="AY123" s="140"/>
      <c r="AZ123" s="140"/>
      <c r="BA123" s="140"/>
      <c r="BB123" s="143"/>
      <c r="BC123" s="143"/>
      <c r="BD123" s="143"/>
      <c r="BE123" s="143"/>
      <c r="BF123" s="124"/>
      <c r="BG123" s="124"/>
      <c r="BH123" s="124"/>
      <c r="BI123" s="124"/>
      <c r="BJ123" s="144"/>
      <c r="BK123" s="144"/>
      <c r="BL123" s="144"/>
      <c r="BM123" s="144"/>
      <c r="BN123" s="144"/>
      <c r="BO123" s="144"/>
      <c r="BP123" s="144"/>
      <c r="BQ123" s="144"/>
      <c r="BR123" s="144"/>
      <c r="BS123" s="144"/>
      <c r="BT123" s="144"/>
      <c r="BU123" s="144"/>
      <c r="BV123" s="140"/>
      <c r="BW123" s="140"/>
      <c r="BX123" s="140"/>
      <c r="BY123" s="140"/>
      <c r="BZ123" s="147"/>
      <c r="CA123" s="147"/>
      <c r="CB123" s="147"/>
      <c r="CC123" s="147"/>
      <c r="CD123" s="120"/>
      <c r="CE123" s="120"/>
      <c r="CF123" s="120"/>
      <c r="CG123" s="120"/>
      <c r="CH123" s="120"/>
      <c r="CI123" s="120"/>
      <c r="CJ123" s="120"/>
      <c r="CK123" s="120"/>
      <c r="CL123" s="120"/>
      <c r="CM123" s="120"/>
      <c r="CN123" s="120"/>
      <c r="CO123" s="120"/>
      <c r="CP123" s="120"/>
      <c r="CQ123" s="120"/>
      <c r="CR123" s="120"/>
      <c r="CS123" s="120"/>
      <c r="CT123" s="144"/>
      <c r="CU123" s="144"/>
      <c r="CV123" s="144"/>
      <c r="CW123"/>
      <c r="CX123"/>
      <c r="CY123"/>
      <c r="CZ123"/>
      <c r="DA123" s="121"/>
      <c r="DB123" s="121"/>
      <c r="DC123" s="121"/>
      <c r="DD123" s="121"/>
      <c r="DE123"/>
    </row>
    <row r="124" spans="2:138" ht="16.5">
      <c r="B124" s="512"/>
      <c r="C124" s="512"/>
      <c r="BY124" s="89"/>
      <c r="BZ124" s="89"/>
    </row>
    <row r="125" spans="2:138" ht="16.5" customHeight="1">
      <c r="B125" s="414" t="s">
        <v>253</v>
      </c>
      <c r="C125" s="414"/>
      <c r="D125" s="414"/>
      <c r="E125" s="414"/>
      <c r="F125" s="414"/>
      <c r="G125" s="414"/>
      <c r="H125" s="414"/>
      <c r="I125" s="414"/>
      <c r="J125" s="414"/>
      <c r="K125" s="414"/>
      <c r="L125" s="414"/>
      <c r="M125" s="414"/>
      <c r="N125" s="414"/>
      <c r="O125" s="455"/>
      <c r="P125" s="456" t="s">
        <v>229</v>
      </c>
      <c r="Q125" s="457"/>
      <c r="R125" s="457"/>
      <c r="S125" s="457"/>
      <c r="T125" s="457"/>
      <c r="U125" s="458"/>
      <c r="V125" s="513" t="s">
        <v>254</v>
      </c>
      <c r="W125" s="514"/>
      <c r="X125" s="514"/>
      <c r="Y125" s="514"/>
      <c r="Z125" s="514"/>
      <c r="AA125" s="514"/>
      <c r="AB125" s="514"/>
      <c r="AC125" s="515"/>
      <c r="AD125" s="456" t="s">
        <v>231</v>
      </c>
      <c r="AE125" s="457"/>
      <c r="AF125" s="457"/>
      <c r="AG125" s="457"/>
      <c r="AH125" s="457"/>
      <c r="AI125" s="457"/>
      <c r="AJ125" s="457"/>
      <c r="AK125" s="457"/>
      <c r="AL125" s="457"/>
      <c r="AM125" s="457"/>
      <c r="AN125" s="457"/>
      <c r="AO125" s="457"/>
      <c r="AP125" s="457"/>
      <c r="AQ125" s="457"/>
      <c r="AR125" s="457"/>
      <c r="AS125" s="457"/>
      <c r="AT125" s="457"/>
      <c r="AU125" s="457"/>
      <c r="AV125" s="457"/>
      <c r="AW125" s="458"/>
      <c r="AX125" s="456" t="s">
        <v>255</v>
      </c>
      <c r="AY125" s="457"/>
      <c r="AZ125" s="457"/>
      <c r="BA125" s="457"/>
      <c r="BB125" s="457"/>
      <c r="BC125" s="457"/>
      <c r="BD125" s="457"/>
      <c r="BE125" s="457"/>
      <c r="BF125" s="457"/>
      <c r="BG125" s="457"/>
      <c r="BH125" s="457"/>
      <c r="BI125" s="458"/>
      <c r="BJ125" s="516" t="s">
        <v>256</v>
      </c>
      <c r="BK125" s="517"/>
      <c r="BL125" s="517"/>
      <c r="BM125" s="517"/>
      <c r="BN125" s="517"/>
      <c r="BO125" s="517"/>
      <c r="BP125" s="517"/>
      <c r="BQ125" s="517"/>
      <c r="BR125" s="517"/>
      <c r="BS125" s="517"/>
      <c r="BT125" s="517"/>
      <c r="BU125" s="517"/>
      <c r="BV125" s="517"/>
      <c r="BW125" s="518"/>
      <c r="BX125" s="114"/>
      <c r="BY125" s="382" t="s">
        <v>257</v>
      </c>
      <c r="BZ125" s="382"/>
      <c r="CA125" s="382"/>
      <c r="CB125" s="382"/>
      <c r="CC125" s="382"/>
      <c r="CD125" s="382"/>
      <c r="CE125" s="382"/>
      <c r="CF125" s="382"/>
      <c r="CG125" s="382"/>
      <c r="CH125" s="382"/>
      <c r="CI125" s="382"/>
      <c r="CJ125" s="382"/>
      <c r="CK125" s="382"/>
      <c r="CL125" s="382"/>
      <c r="CM125" s="382"/>
      <c r="CN125" s="382"/>
      <c r="CO125" s="382"/>
      <c r="CP125" s="382"/>
      <c r="CQ125" s="382"/>
      <c r="CR125" s="382"/>
      <c r="CS125" s="382"/>
      <c r="CT125" s="382"/>
      <c r="CU125" s="382"/>
      <c r="CV125" s="382"/>
      <c r="DI125" s="116"/>
      <c r="DJ125" s="116"/>
      <c r="DK125" s="116"/>
      <c r="DL125" s="116"/>
      <c r="DM125" s="116"/>
      <c r="DN125" s="116"/>
      <c r="DO125" s="116"/>
      <c r="DP125" s="116"/>
      <c r="DQ125" s="116"/>
      <c r="DR125" s="116"/>
      <c r="DS125" s="116"/>
      <c r="DT125" s="116"/>
      <c r="DU125" s="116"/>
      <c r="DV125" s="116"/>
      <c r="DW125" s="116"/>
      <c r="DX125" s="116"/>
      <c r="DY125" s="116"/>
      <c r="DZ125" s="116"/>
      <c r="EA125" s="116"/>
      <c r="EB125" s="116"/>
      <c r="EC125" s="116"/>
      <c r="ED125" s="116"/>
      <c r="EE125" s="116"/>
      <c r="EF125" s="116"/>
      <c r="EG125" s="116"/>
      <c r="EH125" s="116"/>
    </row>
    <row r="126" spans="2:138" ht="16.5" customHeight="1">
      <c r="B126" s="388" t="s">
        <v>132</v>
      </c>
      <c r="C126" s="390"/>
      <c r="D126" s="383" t="s">
        <v>234</v>
      </c>
      <c r="E126" s="383"/>
      <c r="F126" s="383"/>
      <c r="G126" s="383"/>
      <c r="H126" s="383"/>
      <c r="I126" s="383"/>
      <c r="J126" s="383"/>
      <c r="K126" s="383"/>
      <c r="L126" s="383"/>
      <c r="M126" s="383"/>
      <c r="N126" s="383"/>
      <c r="O126" s="388"/>
      <c r="P126" s="476" t="s">
        <v>235</v>
      </c>
      <c r="Q126" s="383"/>
      <c r="R126" s="383"/>
      <c r="S126" s="383" t="s">
        <v>236</v>
      </c>
      <c r="T126" s="383"/>
      <c r="U126" s="477"/>
      <c r="V126" s="478" t="s">
        <v>62</v>
      </c>
      <c r="W126" s="479"/>
      <c r="X126" s="479"/>
      <c r="Y126" s="479"/>
      <c r="Z126" s="479" t="s">
        <v>63</v>
      </c>
      <c r="AA126" s="479"/>
      <c r="AB126" s="479"/>
      <c r="AC126" s="480"/>
      <c r="AD126" s="474" t="s">
        <v>214</v>
      </c>
      <c r="AE126" s="461"/>
      <c r="AF126" s="461"/>
      <c r="AG126" s="461"/>
      <c r="AH126" s="461"/>
      <c r="AI126" s="461"/>
      <c r="AJ126" s="461"/>
      <c r="AK126" s="461"/>
      <c r="AL126" s="461"/>
      <c r="AM126" s="461"/>
      <c r="AN126" s="461"/>
      <c r="AO126" s="461"/>
      <c r="AP126" s="461" t="s">
        <v>51</v>
      </c>
      <c r="AQ126" s="461"/>
      <c r="AR126" s="461"/>
      <c r="AS126" s="461"/>
      <c r="AT126" s="461" t="s">
        <v>160</v>
      </c>
      <c r="AU126" s="461"/>
      <c r="AV126" s="461"/>
      <c r="AW126" s="475"/>
      <c r="AX126" s="474" t="s">
        <v>214</v>
      </c>
      <c r="AY126" s="461"/>
      <c r="AZ126" s="461"/>
      <c r="BA126" s="461"/>
      <c r="BB126" s="461" t="s">
        <v>51</v>
      </c>
      <c r="BC126" s="461"/>
      <c r="BD126" s="461"/>
      <c r="BE126" s="461"/>
      <c r="BF126" s="461" t="s">
        <v>160</v>
      </c>
      <c r="BG126" s="461"/>
      <c r="BH126" s="461"/>
      <c r="BI126" s="475"/>
      <c r="BJ126" s="476" t="s">
        <v>258</v>
      </c>
      <c r="BK126" s="383"/>
      <c r="BL126" s="383"/>
      <c r="BM126" s="383"/>
      <c r="BN126" s="383"/>
      <c r="BO126" s="383"/>
      <c r="BP126" s="383"/>
      <c r="BQ126" s="383" t="s">
        <v>80</v>
      </c>
      <c r="BR126" s="383"/>
      <c r="BS126" s="383"/>
      <c r="BT126" s="383"/>
      <c r="BU126" s="383"/>
      <c r="BV126" s="383"/>
      <c r="BW126" s="477"/>
      <c r="BX126" s="114"/>
      <c r="BY126" s="382"/>
      <c r="BZ126" s="382"/>
      <c r="CA126" s="382"/>
      <c r="CB126" s="382"/>
      <c r="CC126" s="382"/>
      <c r="CD126" s="382"/>
      <c r="CE126" s="382"/>
      <c r="CF126" s="382"/>
      <c r="CG126" s="382"/>
      <c r="CH126" s="382"/>
      <c r="CI126" s="382"/>
      <c r="CJ126" s="382"/>
      <c r="CK126" s="382"/>
      <c r="CL126" s="382"/>
      <c r="CM126" s="382"/>
      <c r="CN126" s="382"/>
      <c r="CO126" s="382"/>
      <c r="CP126" s="382"/>
      <c r="CQ126" s="382"/>
      <c r="CR126" s="382"/>
      <c r="CS126" s="382"/>
      <c r="CT126" s="382"/>
      <c r="CU126" s="382"/>
      <c r="CV126" s="382"/>
      <c r="DI126" s="116"/>
      <c r="DJ126" s="116"/>
      <c r="DK126" s="116"/>
      <c r="DL126" s="116"/>
      <c r="DM126" s="116"/>
      <c r="DN126" s="116"/>
      <c r="DO126" s="116"/>
      <c r="DP126" s="116"/>
      <c r="DQ126" s="116"/>
      <c r="DR126" s="116"/>
      <c r="DS126" s="116"/>
      <c r="DT126" s="116"/>
      <c r="DU126" s="116"/>
      <c r="DV126" s="116"/>
      <c r="DW126" s="116"/>
      <c r="DX126" s="116"/>
      <c r="DY126" s="116"/>
      <c r="DZ126" s="116"/>
      <c r="EA126" s="116"/>
      <c r="EB126" s="116"/>
      <c r="EC126" s="116"/>
      <c r="ED126" s="116"/>
      <c r="EE126" s="116"/>
      <c r="EF126" s="116"/>
      <c r="EG126" s="116"/>
      <c r="EH126" s="116"/>
    </row>
    <row r="127" spans="2:138" ht="16.5" customHeight="1">
      <c r="B127" s="427" t="s">
        <v>140</v>
      </c>
      <c r="C127" s="428"/>
      <c r="D127" s="384"/>
      <c r="E127" s="384"/>
      <c r="F127" s="384"/>
      <c r="G127" s="384"/>
      <c r="H127" s="384"/>
      <c r="I127" s="384"/>
      <c r="J127" s="384"/>
      <c r="K127" s="384"/>
      <c r="L127" s="384"/>
      <c r="M127" s="384"/>
      <c r="N127" s="384"/>
      <c r="O127" s="394"/>
      <c r="P127" s="463"/>
      <c r="Q127" s="464"/>
      <c r="R127" s="464"/>
      <c r="S127" s="464"/>
      <c r="T127" s="464"/>
      <c r="U127" s="465"/>
      <c r="V127" s="466"/>
      <c r="W127" s="467"/>
      <c r="X127" s="467"/>
      <c r="Y127" s="467"/>
      <c r="Z127" s="467"/>
      <c r="AA127" s="467"/>
      <c r="AB127" s="467"/>
      <c r="AC127" s="540"/>
      <c r="AD127" s="470"/>
      <c r="AE127" s="471"/>
      <c r="AF127" s="471"/>
      <c r="AG127" s="471"/>
      <c r="AH127" s="471"/>
      <c r="AI127" s="471"/>
      <c r="AJ127" s="471"/>
      <c r="AK127" s="471"/>
      <c r="AL127" s="471"/>
      <c r="AM127" s="471"/>
      <c r="AN127" s="471"/>
      <c r="AO127" s="471"/>
      <c r="AP127" s="471"/>
      <c r="AQ127" s="471"/>
      <c r="AR127" s="471"/>
      <c r="AS127" s="471"/>
      <c r="AT127" s="426" t="str">
        <f>IF(V127="","",AD127-AP127)</f>
        <v/>
      </c>
      <c r="AU127" s="426"/>
      <c r="AV127" s="426"/>
      <c r="AW127" s="488"/>
      <c r="AX127" s="470"/>
      <c r="AY127" s="471"/>
      <c r="AZ127" s="471"/>
      <c r="BA127" s="471"/>
      <c r="BB127" s="489"/>
      <c r="BC127" s="489"/>
      <c r="BD127" s="489"/>
      <c r="BE127" s="489"/>
      <c r="BF127" s="490" t="str">
        <f>IF(V127="","",AX127-BB127)</f>
        <v/>
      </c>
      <c r="BG127" s="490"/>
      <c r="BH127" s="490"/>
      <c r="BI127" s="491"/>
      <c r="BJ127" s="538"/>
      <c r="BK127" s="485"/>
      <c r="BL127" s="485"/>
      <c r="BM127" s="485"/>
      <c r="BN127" s="485"/>
      <c r="BO127" s="485"/>
      <c r="BP127" s="485"/>
      <c r="BQ127" s="485"/>
      <c r="BR127" s="485"/>
      <c r="BS127" s="485"/>
      <c r="BT127" s="485"/>
      <c r="BU127" s="485"/>
      <c r="BV127" s="485"/>
      <c r="BW127" s="539"/>
      <c r="BX127" s="122"/>
      <c r="BY127" s="382"/>
      <c r="BZ127" s="382"/>
      <c r="CA127" s="382"/>
      <c r="CB127" s="382"/>
      <c r="CC127" s="382"/>
      <c r="CD127" s="382"/>
      <c r="CE127" s="382"/>
      <c r="CF127" s="382"/>
      <c r="CG127" s="382"/>
      <c r="CH127" s="382"/>
      <c r="CI127" s="382"/>
      <c r="CJ127" s="382"/>
      <c r="CK127" s="382"/>
      <c r="CL127" s="382"/>
      <c r="CM127" s="382"/>
      <c r="CN127" s="382"/>
      <c r="CO127" s="382"/>
      <c r="CP127" s="382"/>
      <c r="CQ127" s="382"/>
      <c r="CR127" s="382"/>
      <c r="CS127" s="382"/>
      <c r="CT127" s="382"/>
      <c r="CU127" s="382"/>
      <c r="CV127" s="382"/>
      <c r="DI127" s="116"/>
      <c r="DJ127" s="116"/>
      <c r="DK127" s="116"/>
      <c r="DL127" s="116"/>
      <c r="DM127" s="116"/>
      <c r="DN127" s="116"/>
      <c r="DO127" s="116"/>
      <c r="DP127" s="116"/>
      <c r="DQ127" s="116"/>
      <c r="DR127" s="116"/>
      <c r="DS127" s="116"/>
      <c r="DT127" s="116"/>
      <c r="DU127" s="116"/>
      <c r="DV127" s="116"/>
      <c r="DW127" s="116"/>
      <c r="DX127" s="116"/>
      <c r="DY127" s="116"/>
      <c r="DZ127" s="116"/>
      <c r="EA127" s="116"/>
      <c r="EB127" s="116"/>
      <c r="EC127" s="116"/>
      <c r="ED127" s="116"/>
      <c r="EE127" s="116"/>
      <c r="EF127" s="116"/>
      <c r="EG127" s="116"/>
      <c r="EH127" s="116"/>
    </row>
    <row r="128" spans="2:138" ht="16.5" customHeight="1">
      <c r="B128" s="427" t="s">
        <v>146</v>
      </c>
      <c r="C128" s="428"/>
      <c r="D128" s="384"/>
      <c r="E128" s="384"/>
      <c r="F128" s="384"/>
      <c r="G128" s="384"/>
      <c r="H128" s="384"/>
      <c r="I128" s="384"/>
      <c r="J128" s="384"/>
      <c r="K128" s="384"/>
      <c r="L128" s="384"/>
      <c r="M128" s="384"/>
      <c r="N128" s="384"/>
      <c r="O128" s="394"/>
      <c r="P128" s="463"/>
      <c r="Q128" s="464"/>
      <c r="R128" s="464"/>
      <c r="S128" s="464"/>
      <c r="T128" s="464"/>
      <c r="U128" s="465"/>
      <c r="V128" s="466"/>
      <c r="W128" s="467"/>
      <c r="X128" s="467"/>
      <c r="Y128" s="467"/>
      <c r="Z128" s="467"/>
      <c r="AA128" s="467"/>
      <c r="AB128" s="467"/>
      <c r="AC128" s="540"/>
      <c r="AD128" s="470"/>
      <c r="AE128" s="471"/>
      <c r="AF128" s="471"/>
      <c r="AG128" s="471"/>
      <c r="AH128" s="471"/>
      <c r="AI128" s="471"/>
      <c r="AJ128" s="471"/>
      <c r="AK128" s="471"/>
      <c r="AL128" s="471"/>
      <c r="AM128" s="471"/>
      <c r="AN128" s="471"/>
      <c r="AO128" s="471"/>
      <c r="AP128" s="471"/>
      <c r="AQ128" s="471"/>
      <c r="AR128" s="471"/>
      <c r="AS128" s="471"/>
      <c r="AT128" s="426" t="str">
        <f t="shared" ref="AT128:AT136" si="23">IF(V128="","",AD128-AP128)</f>
        <v/>
      </c>
      <c r="AU128" s="426"/>
      <c r="AV128" s="426"/>
      <c r="AW128" s="488"/>
      <c r="AX128" s="470"/>
      <c r="AY128" s="471"/>
      <c r="AZ128" s="471"/>
      <c r="BA128" s="471"/>
      <c r="BB128" s="489"/>
      <c r="BC128" s="489"/>
      <c r="BD128" s="489"/>
      <c r="BE128" s="489"/>
      <c r="BF128" s="490" t="str">
        <f t="shared" ref="BF128:BF136" si="24">IF(V128="","",AX128-BB128)</f>
        <v/>
      </c>
      <c r="BG128" s="490"/>
      <c r="BH128" s="490"/>
      <c r="BI128" s="491"/>
      <c r="BJ128" s="538"/>
      <c r="BK128" s="485"/>
      <c r="BL128" s="485"/>
      <c r="BM128" s="485"/>
      <c r="BN128" s="485"/>
      <c r="BO128" s="485"/>
      <c r="BP128" s="485"/>
      <c r="BQ128" s="485"/>
      <c r="BR128" s="485"/>
      <c r="BS128" s="485"/>
      <c r="BT128" s="485"/>
      <c r="BU128" s="485"/>
      <c r="BV128" s="485"/>
      <c r="BW128" s="539"/>
      <c r="BX128" s="122"/>
      <c r="BY128" s="382"/>
      <c r="BZ128" s="382"/>
      <c r="CA128" s="382"/>
      <c r="CB128" s="382"/>
      <c r="CC128" s="382"/>
      <c r="CD128" s="382"/>
      <c r="CE128" s="382"/>
      <c r="CF128" s="382"/>
      <c r="CG128" s="382"/>
      <c r="CH128" s="382"/>
      <c r="CI128" s="382"/>
      <c r="CJ128" s="382"/>
      <c r="CK128" s="382"/>
      <c r="CL128" s="382"/>
      <c r="CM128" s="382"/>
      <c r="CN128" s="382"/>
      <c r="CO128" s="382"/>
      <c r="CP128" s="382"/>
      <c r="CQ128" s="382"/>
      <c r="CR128" s="382"/>
      <c r="CS128" s="382"/>
      <c r="CT128" s="382"/>
      <c r="CU128" s="382"/>
      <c r="CV128" s="382"/>
      <c r="DI128" s="116"/>
      <c r="DJ128" s="116"/>
      <c r="DK128" s="116"/>
      <c r="DL128" s="116"/>
      <c r="DM128" s="116"/>
      <c r="DN128" s="116"/>
      <c r="DO128" s="116"/>
      <c r="DP128" s="116"/>
      <c r="DQ128" s="116"/>
      <c r="DR128" s="116"/>
      <c r="DS128" s="116"/>
      <c r="DT128" s="116"/>
      <c r="DU128" s="116"/>
      <c r="DV128" s="116"/>
      <c r="DW128" s="116"/>
      <c r="DX128" s="116"/>
      <c r="DY128" s="116"/>
      <c r="DZ128" s="116"/>
      <c r="EA128" s="116"/>
      <c r="EB128" s="116"/>
      <c r="EC128" s="116"/>
      <c r="ED128" s="116"/>
      <c r="EE128" s="116"/>
      <c r="EF128" s="116"/>
      <c r="EG128" s="116"/>
      <c r="EH128" s="116"/>
    </row>
    <row r="129" spans="2:138" ht="16.5" customHeight="1">
      <c r="B129" s="427" t="s">
        <v>152</v>
      </c>
      <c r="C129" s="428"/>
      <c r="D129" s="384"/>
      <c r="E129" s="384"/>
      <c r="F129" s="384"/>
      <c r="G129" s="384"/>
      <c r="H129" s="384"/>
      <c r="I129" s="384"/>
      <c r="J129" s="384"/>
      <c r="K129" s="384"/>
      <c r="L129" s="384"/>
      <c r="M129" s="384"/>
      <c r="N129" s="384"/>
      <c r="O129" s="394"/>
      <c r="P129" s="463"/>
      <c r="Q129" s="464"/>
      <c r="R129" s="464"/>
      <c r="S129" s="464"/>
      <c r="T129" s="464"/>
      <c r="U129" s="465"/>
      <c r="V129" s="466"/>
      <c r="W129" s="467"/>
      <c r="X129" s="467"/>
      <c r="Y129" s="467"/>
      <c r="Z129" s="467"/>
      <c r="AA129" s="467"/>
      <c r="AB129" s="467"/>
      <c r="AC129" s="540"/>
      <c r="AD129" s="470"/>
      <c r="AE129" s="471"/>
      <c r="AF129" s="471"/>
      <c r="AG129" s="471"/>
      <c r="AH129" s="471"/>
      <c r="AI129" s="471"/>
      <c r="AJ129" s="471"/>
      <c r="AK129" s="471"/>
      <c r="AL129" s="471"/>
      <c r="AM129" s="471"/>
      <c r="AN129" s="471"/>
      <c r="AO129" s="471"/>
      <c r="AP129" s="471"/>
      <c r="AQ129" s="471"/>
      <c r="AR129" s="471"/>
      <c r="AS129" s="471"/>
      <c r="AT129" s="426" t="str">
        <f t="shared" si="23"/>
        <v/>
      </c>
      <c r="AU129" s="426"/>
      <c r="AV129" s="426"/>
      <c r="AW129" s="488"/>
      <c r="AX129" s="470"/>
      <c r="AY129" s="471"/>
      <c r="AZ129" s="471"/>
      <c r="BA129" s="471"/>
      <c r="BB129" s="489"/>
      <c r="BC129" s="489"/>
      <c r="BD129" s="489"/>
      <c r="BE129" s="489"/>
      <c r="BF129" s="490" t="str">
        <f t="shared" si="24"/>
        <v/>
      </c>
      <c r="BG129" s="490"/>
      <c r="BH129" s="490"/>
      <c r="BI129" s="491"/>
      <c r="BJ129" s="538"/>
      <c r="BK129" s="485"/>
      <c r="BL129" s="485"/>
      <c r="BM129" s="485"/>
      <c r="BN129" s="485"/>
      <c r="BO129" s="485"/>
      <c r="BP129" s="485"/>
      <c r="BQ129" s="485"/>
      <c r="BR129" s="485"/>
      <c r="BS129" s="485"/>
      <c r="BT129" s="485"/>
      <c r="BU129" s="485"/>
      <c r="BV129" s="485"/>
      <c r="BW129" s="539"/>
      <c r="BX129" s="122"/>
      <c r="BY129" s="123"/>
      <c r="BZ129" s="123"/>
      <c r="CA129" s="123"/>
      <c r="CB129" s="124"/>
      <c r="CC129" s="124"/>
      <c r="CD129" s="124"/>
      <c r="CE129" s="124"/>
      <c r="DI129" s="116"/>
      <c r="DJ129" s="116"/>
      <c r="DK129" s="116"/>
      <c r="DL129" s="116"/>
      <c r="DM129" s="116"/>
      <c r="DN129" s="116"/>
      <c r="DO129" s="116"/>
      <c r="DP129" s="116"/>
      <c r="DQ129" s="116"/>
      <c r="DR129" s="116"/>
      <c r="DS129" s="116"/>
      <c r="DT129" s="116"/>
      <c r="DU129" s="116"/>
      <c r="DV129" s="116"/>
      <c r="DW129" s="116"/>
      <c r="DX129" s="116"/>
      <c r="DY129" s="116"/>
      <c r="DZ129" s="116"/>
      <c r="EA129" s="116"/>
      <c r="EB129" s="116"/>
      <c r="EC129" s="116"/>
      <c r="ED129" s="116"/>
      <c r="EE129" s="116"/>
      <c r="EF129" s="116"/>
      <c r="EG129" s="116"/>
      <c r="EH129" s="116"/>
    </row>
    <row r="130" spans="2:138" ht="16.5" customHeight="1">
      <c r="B130" s="427" t="s">
        <v>156</v>
      </c>
      <c r="C130" s="428"/>
      <c r="D130" s="384"/>
      <c r="E130" s="384"/>
      <c r="F130" s="384"/>
      <c r="G130" s="384"/>
      <c r="H130" s="384"/>
      <c r="I130" s="384"/>
      <c r="J130" s="384"/>
      <c r="K130" s="384"/>
      <c r="L130" s="384"/>
      <c r="M130" s="384"/>
      <c r="N130" s="384"/>
      <c r="O130" s="394"/>
      <c r="P130" s="463"/>
      <c r="Q130" s="464"/>
      <c r="R130" s="464"/>
      <c r="S130" s="464"/>
      <c r="T130" s="464"/>
      <c r="U130" s="465"/>
      <c r="V130" s="466"/>
      <c r="W130" s="467"/>
      <c r="X130" s="467"/>
      <c r="Y130" s="467"/>
      <c r="Z130" s="467"/>
      <c r="AA130" s="467"/>
      <c r="AB130" s="467"/>
      <c r="AC130" s="540"/>
      <c r="AD130" s="470"/>
      <c r="AE130" s="471"/>
      <c r="AF130" s="471"/>
      <c r="AG130" s="471"/>
      <c r="AH130" s="471"/>
      <c r="AI130" s="471"/>
      <c r="AJ130" s="471"/>
      <c r="AK130" s="471"/>
      <c r="AL130" s="471"/>
      <c r="AM130" s="471"/>
      <c r="AN130" s="471"/>
      <c r="AO130" s="471"/>
      <c r="AP130" s="471"/>
      <c r="AQ130" s="471"/>
      <c r="AR130" s="471"/>
      <c r="AS130" s="471"/>
      <c r="AT130" s="426" t="str">
        <f t="shared" si="23"/>
        <v/>
      </c>
      <c r="AU130" s="426"/>
      <c r="AV130" s="426"/>
      <c r="AW130" s="488"/>
      <c r="AX130" s="470"/>
      <c r="AY130" s="471"/>
      <c r="AZ130" s="471"/>
      <c r="BA130" s="471"/>
      <c r="BB130" s="489"/>
      <c r="BC130" s="489"/>
      <c r="BD130" s="489"/>
      <c r="BE130" s="489"/>
      <c r="BF130" s="490" t="str">
        <f t="shared" si="24"/>
        <v/>
      </c>
      <c r="BG130" s="490"/>
      <c r="BH130" s="490"/>
      <c r="BI130" s="491"/>
      <c r="BJ130" s="538"/>
      <c r="BK130" s="485"/>
      <c r="BL130" s="485"/>
      <c r="BM130" s="485"/>
      <c r="BN130" s="485"/>
      <c r="BO130" s="485"/>
      <c r="BP130" s="485"/>
      <c r="BQ130" s="485"/>
      <c r="BR130" s="485"/>
      <c r="BS130" s="485"/>
      <c r="BT130" s="485"/>
      <c r="BU130" s="485"/>
      <c r="BV130" s="485"/>
      <c r="BW130" s="539"/>
      <c r="BX130" s="122"/>
      <c r="BY130" s="123"/>
      <c r="BZ130" s="123"/>
      <c r="CA130" s="123"/>
      <c r="CB130" s="124"/>
      <c r="CC130" s="124"/>
      <c r="CD130" s="124"/>
      <c r="CE130" s="124"/>
      <c r="DI130" s="116"/>
      <c r="DJ130" s="116"/>
      <c r="DK130" s="116"/>
      <c r="DL130" s="116"/>
      <c r="DM130" s="116"/>
      <c r="DN130" s="116"/>
      <c r="DO130" s="116"/>
      <c r="DP130" s="116"/>
      <c r="DQ130" s="116"/>
      <c r="DR130" s="116"/>
      <c r="DS130" s="116"/>
      <c r="DT130" s="116"/>
      <c r="DU130" s="116"/>
      <c r="DV130" s="116"/>
      <c r="DW130" s="116"/>
      <c r="DX130" s="116"/>
      <c r="DY130" s="116"/>
      <c r="DZ130" s="116"/>
      <c r="EA130" s="116"/>
      <c r="EB130" s="116"/>
      <c r="EC130" s="116"/>
      <c r="ED130" s="116"/>
      <c r="EE130" s="116"/>
      <c r="EF130" s="116"/>
      <c r="EG130" s="116"/>
      <c r="EH130" s="116"/>
    </row>
    <row r="131" spans="2:138" ht="16.5" customHeight="1">
      <c r="B131" s="427" t="s">
        <v>157</v>
      </c>
      <c r="C131" s="428"/>
      <c r="D131" s="384"/>
      <c r="E131" s="384"/>
      <c r="F131" s="384"/>
      <c r="G131" s="384"/>
      <c r="H131" s="384"/>
      <c r="I131" s="384"/>
      <c r="J131" s="384"/>
      <c r="K131" s="384"/>
      <c r="L131" s="384"/>
      <c r="M131" s="384"/>
      <c r="N131" s="384"/>
      <c r="O131" s="394"/>
      <c r="P131" s="492"/>
      <c r="Q131" s="493"/>
      <c r="R131" s="493"/>
      <c r="S131" s="493"/>
      <c r="T131" s="493"/>
      <c r="U131" s="494"/>
      <c r="V131" s="495"/>
      <c r="W131" s="496"/>
      <c r="X131" s="496"/>
      <c r="Y131" s="496"/>
      <c r="Z131" s="496"/>
      <c r="AA131" s="496"/>
      <c r="AB131" s="496"/>
      <c r="AC131" s="543"/>
      <c r="AD131" s="499"/>
      <c r="AE131" s="501"/>
      <c r="AF131" s="501"/>
      <c r="AG131" s="501"/>
      <c r="AH131" s="501"/>
      <c r="AI131" s="501"/>
      <c r="AJ131" s="501"/>
      <c r="AK131" s="501"/>
      <c r="AL131" s="501"/>
      <c r="AM131" s="501"/>
      <c r="AN131" s="501"/>
      <c r="AO131" s="501"/>
      <c r="AP131" s="501"/>
      <c r="AQ131" s="501"/>
      <c r="AR131" s="501"/>
      <c r="AS131" s="501"/>
      <c r="AT131" s="426" t="str">
        <f t="shared" si="23"/>
        <v/>
      </c>
      <c r="AU131" s="426"/>
      <c r="AV131" s="426"/>
      <c r="AW131" s="488"/>
      <c r="AX131" s="499"/>
      <c r="AY131" s="501"/>
      <c r="AZ131" s="501"/>
      <c r="BA131" s="501"/>
      <c r="BB131" s="506"/>
      <c r="BC131" s="506"/>
      <c r="BD131" s="506"/>
      <c r="BE131" s="506"/>
      <c r="BF131" s="490" t="str">
        <f t="shared" si="24"/>
        <v/>
      </c>
      <c r="BG131" s="490"/>
      <c r="BH131" s="490"/>
      <c r="BI131" s="491"/>
      <c r="BJ131" s="541"/>
      <c r="BK131" s="505"/>
      <c r="BL131" s="505"/>
      <c r="BM131" s="505"/>
      <c r="BN131" s="505"/>
      <c r="BO131" s="505"/>
      <c r="BP131" s="505"/>
      <c r="BQ131" s="505"/>
      <c r="BR131" s="505"/>
      <c r="BS131" s="505"/>
      <c r="BT131" s="505"/>
      <c r="BU131" s="505"/>
      <c r="BV131" s="505"/>
      <c r="BW131" s="542"/>
      <c r="BX131" s="122"/>
      <c r="BY131" s="123"/>
      <c r="BZ131" s="123"/>
      <c r="CA131" s="123"/>
      <c r="CB131" s="124"/>
      <c r="CC131" s="124"/>
      <c r="CD131" s="124"/>
      <c r="CE131" s="124"/>
      <c r="DI131" s="116"/>
      <c r="DJ131" s="116"/>
      <c r="DK131" s="116"/>
      <c r="DL131" s="116"/>
      <c r="DM131" s="116"/>
      <c r="DN131" s="116"/>
      <c r="DO131" s="116"/>
      <c r="DP131" s="116"/>
      <c r="DQ131" s="116"/>
      <c r="DR131" s="116"/>
      <c r="DS131" s="116"/>
      <c r="DT131" s="116"/>
      <c r="DU131" s="116"/>
      <c r="DV131" s="116"/>
      <c r="DW131" s="116"/>
      <c r="DX131" s="116"/>
      <c r="DY131" s="116"/>
      <c r="DZ131" s="116"/>
      <c r="EA131" s="116"/>
      <c r="EB131" s="116"/>
      <c r="EC131" s="116"/>
      <c r="ED131" s="116"/>
      <c r="EE131" s="116"/>
      <c r="EF131" s="116"/>
      <c r="EG131" s="116"/>
      <c r="EH131" s="116"/>
    </row>
    <row r="132" spans="2:138" ht="16.5" customHeight="1">
      <c r="B132" s="427">
        <v>6</v>
      </c>
      <c r="C132" s="428"/>
      <c r="D132" s="384"/>
      <c r="E132" s="384"/>
      <c r="F132" s="384"/>
      <c r="G132" s="384"/>
      <c r="H132" s="384"/>
      <c r="I132" s="384"/>
      <c r="J132" s="384"/>
      <c r="K132" s="384"/>
      <c r="L132" s="384"/>
      <c r="M132" s="384"/>
      <c r="N132" s="384"/>
      <c r="O132" s="394"/>
      <c r="P132" s="463"/>
      <c r="Q132" s="464"/>
      <c r="R132" s="464"/>
      <c r="S132" s="464"/>
      <c r="T132" s="464"/>
      <c r="U132" s="465"/>
      <c r="V132" s="466"/>
      <c r="W132" s="467"/>
      <c r="X132" s="467"/>
      <c r="Y132" s="467"/>
      <c r="Z132" s="467"/>
      <c r="AA132" s="467"/>
      <c r="AB132" s="467"/>
      <c r="AC132" s="540"/>
      <c r="AD132" s="470"/>
      <c r="AE132" s="471"/>
      <c r="AF132" s="471"/>
      <c r="AG132" s="471"/>
      <c r="AH132" s="471"/>
      <c r="AI132" s="471"/>
      <c r="AJ132" s="471"/>
      <c r="AK132" s="471"/>
      <c r="AL132" s="471"/>
      <c r="AM132" s="471"/>
      <c r="AN132" s="471"/>
      <c r="AO132" s="471"/>
      <c r="AP132" s="471"/>
      <c r="AQ132" s="471"/>
      <c r="AR132" s="471"/>
      <c r="AS132" s="471"/>
      <c r="AT132" s="426" t="str">
        <f t="shared" si="23"/>
        <v/>
      </c>
      <c r="AU132" s="426"/>
      <c r="AV132" s="426"/>
      <c r="AW132" s="488"/>
      <c r="AX132" s="470"/>
      <c r="AY132" s="471"/>
      <c r="AZ132" s="471"/>
      <c r="BA132" s="471"/>
      <c r="BB132" s="489"/>
      <c r="BC132" s="489"/>
      <c r="BD132" s="489"/>
      <c r="BE132" s="489"/>
      <c r="BF132" s="490" t="str">
        <f t="shared" si="24"/>
        <v/>
      </c>
      <c r="BG132" s="490"/>
      <c r="BH132" s="490"/>
      <c r="BI132" s="491"/>
      <c r="BJ132" s="538"/>
      <c r="BK132" s="485"/>
      <c r="BL132" s="485"/>
      <c r="BM132" s="485"/>
      <c r="BN132" s="485"/>
      <c r="BO132" s="485"/>
      <c r="BP132" s="485"/>
      <c r="BQ132" s="485"/>
      <c r="BR132" s="485"/>
      <c r="BS132" s="485"/>
      <c r="BT132" s="485"/>
      <c r="BU132" s="485"/>
      <c r="BV132" s="485"/>
      <c r="BW132" s="539"/>
      <c r="BX132" s="122"/>
      <c r="BY132" s="123"/>
      <c r="BZ132" s="123"/>
      <c r="CA132" s="123"/>
      <c r="CB132" s="124"/>
      <c r="CC132" s="124"/>
      <c r="CD132" s="124"/>
      <c r="CE132" s="124"/>
      <c r="DI132" s="116"/>
      <c r="DJ132" s="116"/>
      <c r="DK132" s="116"/>
      <c r="DL132" s="116"/>
      <c r="DM132" s="116"/>
      <c r="DN132" s="116"/>
      <c r="DO132" s="116"/>
      <c r="DP132" s="116"/>
      <c r="DQ132" s="116"/>
      <c r="DR132" s="116"/>
      <c r="DS132" s="116"/>
      <c r="DT132" s="116"/>
      <c r="DU132" s="116"/>
      <c r="DV132" s="116"/>
      <c r="DW132" s="116"/>
      <c r="DX132" s="116"/>
      <c r="DY132" s="116"/>
      <c r="DZ132" s="116"/>
      <c r="EA132" s="116"/>
      <c r="EB132" s="116"/>
      <c r="EC132" s="116"/>
      <c r="ED132" s="116"/>
      <c r="EE132" s="116"/>
      <c r="EF132" s="116"/>
      <c r="EG132" s="116"/>
      <c r="EH132" s="116"/>
    </row>
    <row r="133" spans="2:138" ht="16.5" customHeight="1">
      <c r="B133" s="427">
        <v>7</v>
      </c>
      <c r="C133" s="428"/>
      <c r="D133" s="384"/>
      <c r="E133" s="384"/>
      <c r="F133" s="384"/>
      <c r="G133" s="384"/>
      <c r="H133" s="384"/>
      <c r="I133" s="384"/>
      <c r="J133" s="384"/>
      <c r="K133" s="384"/>
      <c r="L133" s="384"/>
      <c r="M133" s="384"/>
      <c r="N133" s="384"/>
      <c r="O133" s="394"/>
      <c r="P133" s="463"/>
      <c r="Q133" s="464"/>
      <c r="R133" s="464"/>
      <c r="S133" s="464"/>
      <c r="T133" s="464"/>
      <c r="U133" s="465"/>
      <c r="V133" s="466"/>
      <c r="W133" s="467"/>
      <c r="X133" s="467"/>
      <c r="Y133" s="467"/>
      <c r="Z133" s="467"/>
      <c r="AA133" s="467"/>
      <c r="AB133" s="467"/>
      <c r="AC133" s="540"/>
      <c r="AD133" s="470"/>
      <c r="AE133" s="471"/>
      <c r="AF133" s="471"/>
      <c r="AG133" s="471"/>
      <c r="AH133" s="471"/>
      <c r="AI133" s="471"/>
      <c r="AJ133" s="471"/>
      <c r="AK133" s="471"/>
      <c r="AL133" s="471"/>
      <c r="AM133" s="471"/>
      <c r="AN133" s="471"/>
      <c r="AO133" s="471"/>
      <c r="AP133" s="471"/>
      <c r="AQ133" s="471"/>
      <c r="AR133" s="471"/>
      <c r="AS133" s="471"/>
      <c r="AT133" s="426" t="str">
        <f t="shared" si="23"/>
        <v/>
      </c>
      <c r="AU133" s="426"/>
      <c r="AV133" s="426"/>
      <c r="AW133" s="488"/>
      <c r="AX133" s="470"/>
      <c r="AY133" s="471"/>
      <c r="AZ133" s="471"/>
      <c r="BA133" s="471"/>
      <c r="BB133" s="489"/>
      <c r="BC133" s="489"/>
      <c r="BD133" s="489"/>
      <c r="BE133" s="489"/>
      <c r="BF133" s="490" t="str">
        <f t="shared" si="24"/>
        <v/>
      </c>
      <c r="BG133" s="490"/>
      <c r="BH133" s="490"/>
      <c r="BI133" s="491"/>
      <c r="BJ133" s="538"/>
      <c r="BK133" s="485"/>
      <c r="BL133" s="485"/>
      <c r="BM133" s="485"/>
      <c r="BN133" s="485"/>
      <c r="BO133" s="485"/>
      <c r="BP133" s="485"/>
      <c r="BQ133" s="485"/>
      <c r="BR133" s="485"/>
      <c r="BS133" s="485"/>
      <c r="BT133" s="485"/>
      <c r="BU133" s="485"/>
      <c r="BV133" s="485"/>
      <c r="BW133" s="539"/>
      <c r="BX133" s="122"/>
      <c r="BY133" s="123"/>
      <c r="BZ133" s="123"/>
      <c r="CA133" s="123"/>
      <c r="CB133" s="124"/>
      <c r="CC133" s="124"/>
      <c r="CD133" s="124"/>
      <c r="CE133" s="124"/>
      <c r="DI133" s="116"/>
      <c r="DJ133" s="116"/>
      <c r="DK133" s="116"/>
      <c r="DL133" s="116"/>
      <c r="DM133" s="116"/>
      <c r="DN133" s="116"/>
      <c r="DO133" s="116"/>
      <c r="DP133" s="116"/>
      <c r="DQ133" s="116"/>
      <c r="DR133" s="116"/>
      <c r="DS133" s="116"/>
      <c r="DT133" s="116"/>
      <c r="DU133" s="116"/>
      <c r="DV133" s="116"/>
      <c r="DW133" s="116"/>
      <c r="DX133" s="116"/>
      <c r="DY133" s="116"/>
      <c r="DZ133" s="116"/>
      <c r="EA133" s="116"/>
      <c r="EB133" s="116"/>
      <c r="EC133" s="116"/>
      <c r="ED133" s="116"/>
      <c r="EE133" s="116"/>
      <c r="EF133" s="116"/>
      <c r="EG133" s="116"/>
      <c r="EH133" s="116"/>
    </row>
    <row r="134" spans="2:138" ht="16.5" customHeight="1">
      <c r="B134" s="427">
        <v>8</v>
      </c>
      <c r="C134" s="428"/>
      <c r="D134" s="384"/>
      <c r="E134" s="384"/>
      <c r="F134" s="384"/>
      <c r="G134" s="384"/>
      <c r="H134" s="384"/>
      <c r="I134" s="384"/>
      <c r="J134" s="384"/>
      <c r="K134" s="384"/>
      <c r="L134" s="384"/>
      <c r="M134" s="384"/>
      <c r="N134" s="384"/>
      <c r="O134" s="394"/>
      <c r="P134" s="463"/>
      <c r="Q134" s="464"/>
      <c r="R134" s="464"/>
      <c r="S134" s="464"/>
      <c r="T134" s="464"/>
      <c r="U134" s="465"/>
      <c r="V134" s="466"/>
      <c r="W134" s="467"/>
      <c r="X134" s="467"/>
      <c r="Y134" s="467"/>
      <c r="Z134" s="467"/>
      <c r="AA134" s="467"/>
      <c r="AB134" s="467"/>
      <c r="AC134" s="540"/>
      <c r="AD134" s="470"/>
      <c r="AE134" s="471"/>
      <c r="AF134" s="471"/>
      <c r="AG134" s="471"/>
      <c r="AH134" s="471"/>
      <c r="AI134" s="471"/>
      <c r="AJ134" s="471"/>
      <c r="AK134" s="471"/>
      <c r="AL134" s="471"/>
      <c r="AM134" s="471"/>
      <c r="AN134" s="471"/>
      <c r="AO134" s="471"/>
      <c r="AP134" s="471"/>
      <c r="AQ134" s="471"/>
      <c r="AR134" s="471"/>
      <c r="AS134" s="471"/>
      <c r="AT134" s="426" t="str">
        <f t="shared" si="23"/>
        <v/>
      </c>
      <c r="AU134" s="426"/>
      <c r="AV134" s="426"/>
      <c r="AW134" s="488"/>
      <c r="AX134" s="470"/>
      <c r="AY134" s="471"/>
      <c r="AZ134" s="471"/>
      <c r="BA134" s="471"/>
      <c r="BB134" s="489"/>
      <c r="BC134" s="489"/>
      <c r="BD134" s="489"/>
      <c r="BE134" s="489"/>
      <c r="BF134" s="490" t="str">
        <f t="shared" si="24"/>
        <v/>
      </c>
      <c r="BG134" s="490"/>
      <c r="BH134" s="490"/>
      <c r="BI134" s="491"/>
      <c r="BJ134" s="538"/>
      <c r="BK134" s="485"/>
      <c r="BL134" s="485"/>
      <c r="BM134" s="485"/>
      <c r="BN134" s="485"/>
      <c r="BO134" s="485"/>
      <c r="BP134" s="485"/>
      <c r="BQ134" s="485"/>
      <c r="BR134" s="485"/>
      <c r="BS134" s="485"/>
      <c r="BT134" s="485"/>
      <c r="BU134" s="485"/>
      <c r="BV134" s="485"/>
      <c r="BW134" s="539"/>
      <c r="BX134" s="122"/>
      <c r="BY134" s="123"/>
      <c r="BZ134" s="123"/>
      <c r="CA134" s="123"/>
      <c r="CB134" s="124"/>
      <c r="CC134" s="124"/>
      <c r="CD134" s="124"/>
      <c r="CE134" s="124"/>
      <c r="DI134" s="116"/>
      <c r="DJ134" s="116"/>
      <c r="DK134" s="116"/>
      <c r="DL134" s="116"/>
      <c r="DM134" s="116"/>
      <c r="DN134" s="116"/>
      <c r="DO134" s="116"/>
      <c r="DP134" s="116"/>
      <c r="DQ134" s="116"/>
      <c r="DR134" s="116"/>
      <c r="DS134" s="116"/>
      <c r="DT134" s="116"/>
      <c r="DU134" s="116"/>
      <c r="DV134" s="116"/>
      <c r="DW134" s="116"/>
      <c r="DX134" s="116"/>
      <c r="DY134" s="116"/>
      <c r="DZ134" s="116"/>
      <c r="EA134" s="116"/>
      <c r="EB134" s="116"/>
      <c r="EC134" s="116"/>
      <c r="ED134" s="116"/>
      <c r="EE134" s="116"/>
      <c r="EF134" s="116"/>
      <c r="EG134" s="116"/>
      <c r="EH134" s="116"/>
    </row>
    <row r="135" spans="2:138" ht="16.5" customHeight="1">
      <c r="B135" s="427">
        <v>9</v>
      </c>
      <c r="C135" s="428"/>
      <c r="D135" s="384"/>
      <c r="E135" s="384"/>
      <c r="F135" s="384"/>
      <c r="G135" s="384"/>
      <c r="H135" s="384"/>
      <c r="I135" s="384"/>
      <c r="J135" s="384"/>
      <c r="K135" s="384"/>
      <c r="L135" s="384"/>
      <c r="M135" s="384"/>
      <c r="N135" s="384"/>
      <c r="O135" s="394"/>
      <c r="P135" s="463"/>
      <c r="Q135" s="464"/>
      <c r="R135" s="464"/>
      <c r="S135" s="464"/>
      <c r="T135" s="464"/>
      <c r="U135" s="465"/>
      <c r="V135" s="466"/>
      <c r="W135" s="467"/>
      <c r="X135" s="467"/>
      <c r="Y135" s="467"/>
      <c r="Z135" s="467"/>
      <c r="AA135" s="467"/>
      <c r="AB135" s="467"/>
      <c r="AC135" s="540"/>
      <c r="AD135" s="470"/>
      <c r="AE135" s="471"/>
      <c r="AF135" s="471"/>
      <c r="AG135" s="471"/>
      <c r="AH135" s="471"/>
      <c r="AI135" s="471"/>
      <c r="AJ135" s="471"/>
      <c r="AK135" s="471"/>
      <c r="AL135" s="471"/>
      <c r="AM135" s="471"/>
      <c r="AN135" s="471"/>
      <c r="AO135" s="471"/>
      <c r="AP135" s="471"/>
      <c r="AQ135" s="471"/>
      <c r="AR135" s="471"/>
      <c r="AS135" s="471"/>
      <c r="AT135" s="426" t="str">
        <f t="shared" si="23"/>
        <v/>
      </c>
      <c r="AU135" s="426"/>
      <c r="AV135" s="426"/>
      <c r="AW135" s="488"/>
      <c r="AX135" s="470"/>
      <c r="AY135" s="471"/>
      <c r="AZ135" s="471"/>
      <c r="BA135" s="471"/>
      <c r="BB135" s="489"/>
      <c r="BC135" s="489"/>
      <c r="BD135" s="489"/>
      <c r="BE135" s="489"/>
      <c r="BF135" s="490" t="str">
        <f t="shared" si="24"/>
        <v/>
      </c>
      <c r="BG135" s="490"/>
      <c r="BH135" s="490"/>
      <c r="BI135" s="491"/>
      <c r="BJ135" s="538"/>
      <c r="BK135" s="485"/>
      <c r="BL135" s="485"/>
      <c r="BM135" s="485"/>
      <c r="BN135" s="485"/>
      <c r="BO135" s="485"/>
      <c r="BP135" s="485"/>
      <c r="BQ135" s="485"/>
      <c r="BR135" s="485"/>
      <c r="BS135" s="485"/>
      <c r="BT135" s="485"/>
      <c r="BU135" s="485"/>
      <c r="BV135" s="485"/>
      <c r="BW135" s="539"/>
      <c r="BX135" s="122"/>
      <c r="BY135" s="123"/>
      <c r="BZ135" s="123"/>
      <c r="CA135" s="123"/>
      <c r="CB135" s="124"/>
      <c r="CC135" s="124"/>
      <c r="CD135" s="124"/>
      <c r="CE135" s="124"/>
      <c r="DI135" s="116"/>
      <c r="DJ135" s="116"/>
      <c r="DK135" s="116"/>
      <c r="DL135" s="116"/>
      <c r="DM135" s="116"/>
      <c r="DN135" s="116"/>
      <c r="DO135" s="116"/>
      <c r="DP135" s="116"/>
      <c r="DQ135" s="116"/>
      <c r="DR135" s="116"/>
      <c r="DS135" s="116"/>
      <c r="DT135" s="116"/>
      <c r="DU135" s="116"/>
      <c r="DV135" s="116"/>
      <c r="DW135" s="116"/>
      <c r="DX135" s="116"/>
      <c r="DY135" s="116"/>
      <c r="DZ135" s="116"/>
      <c r="EA135" s="116"/>
      <c r="EB135" s="116"/>
      <c r="EC135" s="116"/>
      <c r="ED135" s="116"/>
      <c r="EE135" s="116"/>
      <c r="EF135" s="116"/>
      <c r="EG135" s="116"/>
      <c r="EH135" s="116"/>
    </row>
    <row r="136" spans="2:138" ht="16.5" customHeight="1" thickBot="1">
      <c r="B136" s="427">
        <v>10</v>
      </c>
      <c r="C136" s="428"/>
      <c r="D136" s="384"/>
      <c r="E136" s="384"/>
      <c r="F136" s="384"/>
      <c r="G136" s="384"/>
      <c r="H136" s="384"/>
      <c r="I136" s="384"/>
      <c r="J136" s="384"/>
      <c r="K136" s="384"/>
      <c r="L136" s="384"/>
      <c r="M136" s="384"/>
      <c r="N136" s="384"/>
      <c r="O136" s="394"/>
      <c r="P136" s="530"/>
      <c r="Q136" s="531"/>
      <c r="R136" s="531"/>
      <c r="S136" s="531"/>
      <c r="T136" s="531"/>
      <c r="U136" s="532"/>
      <c r="V136" s="533"/>
      <c r="W136" s="534"/>
      <c r="X136" s="534"/>
      <c r="Y136" s="534"/>
      <c r="Z136" s="534"/>
      <c r="AA136" s="534"/>
      <c r="AB136" s="534"/>
      <c r="AC136" s="557"/>
      <c r="AD136" s="525"/>
      <c r="AE136" s="520"/>
      <c r="AF136" s="520"/>
      <c r="AG136" s="520"/>
      <c r="AH136" s="520"/>
      <c r="AI136" s="520"/>
      <c r="AJ136" s="520"/>
      <c r="AK136" s="520"/>
      <c r="AL136" s="520"/>
      <c r="AM136" s="520"/>
      <c r="AN136" s="520"/>
      <c r="AO136" s="520"/>
      <c r="AP136" s="520"/>
      <c r="AQ136" s="520"/>
      <c r="AR136" s="520"/>
      <c r="AS136" s="520"/>
      <c r="AT136" s="523" t="str">
        <f t="shared" si="23"/>
        <v/>
      </c>
      <c r="AU136" s="523"/>
      <c r="AV136" s="523"/>
      <c r="AW136" s="524"/>
      <c r="AX136" s="525"/>
      <c r="AY136" s="520"/>
      <c r="AZ136" s="520"/>
      <c r="BA136" s="520"/>
      <c r="BB136" s="526"/>
      <c r="BC136" s="526"/>
      <c r="BD136" s="526"/>
      <c r="BE136" s="526"/>
      <c r="BF136" s="527" t="str">
        <f t="shared" si="24"/>
        <v/>
      </c>
      <c r="BG136" s="527"/>
      <c r="BH136" s="527"/>
      <c r="BI136" s="528"/>
      <c r="BJ136" s="569"/>
      <c r="BK136" s="522"/>
      <c r="BL136" s="522"/>
      <c r="BM136" s="522"/>
      <c r="BN136" s="522"/>
      <c r="BO136" s="522"/>
      <c r="BP136" s="522"/>
      <c r="BQ136" s="522"/>
      <c r="BR136" s="522"/>
      <c r="BS136" s="522"/>
      <c r="BT136" s="522"/>
      <c r="BU136" s="522"/>
      <c r="BV136" s="522"/>
      <c r="BW136" s="544"/>
      <c r="BX136" s="122"/>
      <c r="BY136" s="123"/>
      <c r="BZ136" s="123"/>
      <c r="CA136" s="123"/>
      <c r="CB136" s="124"/>
      <c r="CC136" s="124"/>
      <c r="CD136" s="124"/>
      <c r="CE136" s="124"/>
      <c r="DI136" s="116"/>
      <c r="DJ136" s="116"/>
      <c r="DK136" s="116"/>
      <c r="DL136" s="116"/>
      <c r="DM136" s="116"/>
      <c r="DN136" s="116"/>
      <c r="DO136" s="116"/>
      <c r="DP136" s="116"/>
      <c r="DQ136" s="116"/>
      <c r="DR136" s="116"/>
      <c r="DS136" s="116"/>
      <c r="DT136" s="116"/>
      <c r="DU136" s="116"/>
      <c r="DV136" s="116"/>
      <c r="DW136" s="116"/>
      <c r="DX136" s="116"/>
      <c r="DY136" s="116"/>
      <c r="DZ136" s="116"/>
      <c r="EA136" s="116"/>
      <c r="EB136" s="116"/>
      <c r="EC136" s="116"/>
      <c r="ED136" s="116"/>
      <c r="EE136" s="116"/>
      <c r="EF136" s="116"/>
      <c r="EG136" s="116"/>
      <c r="EH136" s="116"/>
    </row>
    <row r="137" spans="2:138" ht="16.5">
      <c r="C137" s="9"/>
      <c r="D137" s="9"/>
      <c r="E137" s="9"/>
      <c r="F137" s="9"/>
      <c r="G137" s="9"/>
      <c r="H137" s="9"/>
      <c r="I137" s="9"/>
      <c r="J137" s="9"/>
      <c r="K137" s="9"/>
      <c r="L137" s="9"/>
      <c r="M137" s="9"/>
      <c r="N137" s="9"/>
      <c r="O137" s="9"/>
      <c r="P137" s="9"/>
      <c r="Q137" s="9"/>
      <c r="R137" s="9"/>
      <c r="S137" s="9"/>
      <c r="T137" s="9"/>
      <c r="U137" s="9"/>
      <c r="V137" s="9"/>
      <c r="W137" s="9"/>
      <c r="X137" s="9"/>
      <c r="Y137" s="9"/>
      <c r="Z137" s="9"/>
      <c r="AA137" s="9"/>
      <c r="AB137" s="9"/>
      <c r="AC137" s="9"/>
      <c r="AD137" s="9"/>
      <c r="AE137" s="9"/>
      <c r="AF137" s="9"/>
      <c r="AG137" s="9"/>
      <c r="AH137" s="9"/>
      <c r="AI137" s="9"/>
      <c r="AJ137" s="9"/>
      <c r="AK137" s="9"/>
      <c r="AL137" s="9"/>
      <c r="AM137" s="9"/>
      <c r="AN137" s="9"/>
      <c r="AO137" s="9"/>
      <c r="AP137" s="9"/>
      <c r="AQ137" s="9"/>
      <c r="AR137" s="9"/>
      <c r="AS137" s="9"/>
      <c r="AT137" s="9"/>
      <c r="AU137" s="9"/>
      <c r="AV137" s="9"/>
      <c r="AW137" s="9"/>
      <c r="AX137" s="9"/>
      <c r="AY137" s="9"/>
      <c r="AZ137" s="9"/>
      <c r="BA137" s="9"/>
      <c r="BB137" s="9"/>
      <c r="BC137" s="9"/>
      <c r="BD137" s="9"/>
      <c r="BE137" s="9"/>
      <c r="BF137" s="9"/>
      <c r="BG137" s="9"/>
      <c r="BH137" s="9"/>
      <c r="BI137" s="9"/>
      <c r="BJ137" s="9"/>
      <c r="BK137" s="9"/>
      <c r="BL137" s="9"/>
      <c r="BM137" s="9"/>
      <c r="BN137" s="9"/>
      <c r="BO137" s="9"/>
      <c r="BP137" s="9"/>
      <c r="BQ137" s="9"/>
      <c r="BR137" s="9"/>
      <c r="BS137" s="9"/>
      <c r="BT137" s="9"/>
      <c r="BU137" s="9"/>
      <c r="BV137" s="9"/>
      <c r="BW137" s="9"/>
      <c r="BX137" s="9"/>
      <c r="BZ137" s="88"/>
      <c r="CA137" s="88"/>
      <c r="CB137" s="88"/>
      <c r="CC137" s="88"/>
      <c r="CD137" s="88"/>
      <c r="CE137" s="88"/>
      <c r="CF137" s="88"/>
      <c r="CG137" s="88"/>
      <c r="CH137" s="88"/>
      <c r="CI137" s="88"/>
      <c r="CJ137" s="88"/>
      <c r="CK137" s="88"/>
      <c r="CL137" s="88"/>
      <c r="CM137" s="88"/>
      <c r="CN137" s="88"/>
    </row>
    <row r="138" spans="2:138" s="86" customFormat="1" ht="16.5" customHeight="1">
      <c r="B138" s="449" t="s">
        <v>269</v>
      </c>
      <c r="C138" s="449"/>
      <c r="D138" s="449"/>
      <c r="E138" s="449"/>
      <c r="F138" s="449"/>
      <c r="G138" s="449"/>
      <c r="H138" s="449"/>
      <c r="I138" s="449"/>
      <c r="J138" s="449"/>
      <c r="K138" s="449"/>
      <c r="L138" s="449"/>
      <c r="M138" s="545"/>
      <c r="N138" s="546" t="s">
        <v>270</v>
      </c>
      <c r="O138" s="547"/>
      <c r="P138" s="547"/>
      <c r="Q138" s="547"/>
      <c r="R138" s="547"/>
      <c r="S138" s="547"/>
      <c r="T138" s="547"/>
      <c r="U138" s="548"/>
      <c r="V138" s="549" t="s">
        <v>271</v>
      </c>
      <c r="W138" s="550"/>
      <c r="X138" s="550"/>
      <c r="Y138" s="550"/>
      <c r="Z138" s="550"/>
      <c r="AA138" s="550"/>
      <c r="AB138" s="550"/>
      <c r="AC138" s="551"/>
      <c r="AD138" s="552" t="s">
        <v>272</v>
      </c>
      <c r="AE138" s="552"/>
      <c r="AF138" s="552"/>
      <c r="AG138" s="552"/>
      <c r="AH138" s="552"/>
      <c r="AI138" s="552"/>
      <c r="AJ138" s="552"/>
      <c r="AK138" s="552"/>
      <c r="AL138" s="552"/>
      <c r="AM138" s="552"/>
      <c r="AN138" s="552"/>
      <c r="AO138" s="552"/>
      <c r="AP138" s="553" t="s">
        <v>273</v>
      </c>
      <c r="AQ138" s="554"/>
      <c r="AR138" s="554"/>
      <c r="AS138" s="555"/>
      <c r="AT138" s="554" t="s">
        <v>274</v>
      </c>
      <c r="AU138" s="554"/>
      <c r="AV138" s="554"/>
      <c r="AW138" s="556"/>
      <c r="AX138" s="553" t="s">
        <v>275</v>
      </c>
      <c r="AY138" s="554"/>
      <c r="AZ138" s="554"/>
      <c r="BA138" s="555"/>
      <c r="BB138" s="554" t="s">
        <v>276</v>
      </c>
      <c r="BC138" s="554"/>
      <c r="BD138" s="554"/>
      <c r="BE138" s="556"/>
      <c r="BF138" s="129"/>
      <c r="BG138" s="83"/>
      <c r="BH138" s="83"/>
      <c r="BI138" s="83"/>
      <c r="BJ138" s="9"/>
      <c r="BK138" s="9"/>
      <c r="BL138" s="9"/>
      <c r="BM138" s="134"/>
      <c r="BN138" s="134"/>
      <c r="BO138" s="134"/>
      <c r="BP138" s="134"/>
      <c r="BQ138" s="134"/>
      <c r="BR138" s="134"/>
      <c r="BS138" s="134"/>
      <c r="BT138" s="134"/>
      <c r="BU138" s="134"/>
      <c r="BV138" s="134"/>
      <c r="BW138" s="134"/>
      <c r="BX138" s="134"/>
      <c r="BY138" s="134"/>
      <c r="BZ138" s="134"/>
      <c r="CA138" s="134"/>
      <c r="CB138" s="134"/>
      <c r="CC138" s="134"/>
      <c r="CD138" s="134"/>
    </row>
    <row r="139" spans="2:138" ht="18.75" customHeight="1">
      <c r="B139" s="562" t="s">
        <v>140</v>
      </c>
      <c r="C139" s="562"/>
      <c r="D139" s="563" t="str">
        <f>IF(D29="","",D29)</f>
        <v/>
      </c>
      <c r="E139" s="563"/>
      <c r="F139" s="563"/>
      <c r="G139" s="563"/>
      <c r="H139" s="563"/>
      <c r="I139" s="563"/>
      <c r="J139" s="563"/>
      <c r="K139" s="563"/>
      <c r="L139" s="563"/>
      <c r="M139" s="564"/>
      <c r="N139" s="565"/>
      <c r="O139" s="566"/>
      <c r="P139" s="566"/>
      <c r="Q139" s="566"/>
      <c r="R139" s="566"/>
      <c r="S139" s="566"/>
      <c r="T139" s="566"/>
      <c r="U139" s="567"/>
      <c r="V139" s="565"/>
      <c r="W139" s="566"/>
      <c r="X139" s="566"/>
      <c r="Y139" s="566"/>
      <c r="Z139" s="566"/>
      <c r="AA139" s="566"/>
      <c r="AB139" s="566"/>
      <c r="AC139" s="567"/>
      <c r="AD139" s="568"/>
      <c r="AE139" s="568"/>
      <c r="AF139" s="568"/>
      <c r="AG139" s="568"/>
      <c r="AH139" s="568"/>
      <c r="AI139" s="568"/>
      <c r="AJ139" s="568"/>
      <c r="AK139" s="568"/>
      <c r="AL139" s="568"/>
      <c r="AM139" s="568"/>
      <c r="AN139" s="568"/>
      <c r="AO139" s="568"/>
      <c r="AP139" s="560"/>
      <c r="AQ139" s="558"/>
      <c r="AR139" s="558"/>
      <c r="AS139" s="561"/>
      <c r="AT139" s="558"/>
      <c r="AU139" s="558"/>
      <c r="AV139" s="558"/>
      <c r="AW139" s="559"/>
      <c r="AX139" s="560"/>
      <c r="AY139" s="558"/>
      <c r="AZ139" s="558"/>
      <c r="BA139" s="561"/>
      <c r="BB139" s="558"/>
      <c r="BC139" s="558"/>
      <c r="BD139" s="558"/>
      <c r="BE139" s="559"/>
      <c r="BF139" s="130"/>
      <c r="BG139" s="131"/>
      <c r="BH139" s="131"/>
      <c r="BI139" s="131"/>
      <c r="BJ139" s="131"/>
      <c r="BK139" s="131"/>
      <c r="BL139" s="131"/>
      <c r="BM139" s="134"/>
      <c r="BN139" s="134"/>
      <c r="BO139" s="134"/>
      <c r="BP139" s="134"/>
      <c r="BQ139" s="134"/>
      <c r="BR139" s="134"/>
      <c r="BS139" s="134"/>
      <c r="BT139" s="134"/>
      <c r="BU139" s="134"/>
      <c r="BV139" s="134"/>
      <c r="BW139" s="134"/>
      <c r="BX139" s="134"/>
      <c r="BY139" s="134"/>
      <c r="BZ139" s="134"/>
      <c r="CA139" s="134"/>
      <c r="CB139" s="134"/>
      <c r="CC139" s="134"/>
      <c r="CD139" s="134"/>
    </row>
    <row r="140" spans="2:138" ht="16.5" customHeight="1">
      <c r="B140" s="562" t="s">
        <v>146</v>
      </c>
      <c r="C140" s="562"/>
      <c r="D140" s="563" t="str">
        <f t="shared" ref="D140:D143" si="25">IF(D30="","",D30)</f>
        <v/>
      </c>
      <c r="E140" s="563"/>
      <c r="F140" s="563"/>
      <c r="G140" s="563"/>
      <c r="H140" s="563"/>
      <c r="I140" s="563"/>
      <c r="J140" s="563"/>
      <c r="K140" s="563"/>
      <c r="L140" s="563"/>
      <c r="M140" s="564"/>
      <c r="N140" s="565"/>
      <c r="O140" s="566"/>
      <c r="P140" s="566"/>
      <c r="Q140" s="566"/>
      <c r="R140" s="566"/>
      <c r="S140" s="566"/>
      <c r="T140" s="566"/>
      <c r="U140" s="567"/>
      <c r="V140" s="565"/>
      <c r="W140" s="566"/>
      <c r="X140" s="566"/>
      <c r="Y140" s="566"/>
      <c r="Z140" s="566"/>
      <c r="AA140" s="566"/>
      <c r="AB140" s="566"/>
      <c r="AC140" s="567"/>
      <c r="AD140" s="568"/>
      <c r="AE140" s="568"/>
      <c r="AF140" s="568"/>
      <c r="AG140" s="568"/>
      <c r="AH140" s="568"/>
      <c r="AI140" s="568"/>
      <c r="AJ140" s="568"/>
      <c r="AK140" s="568"/>
      <c r="AL140" s="568"/>
      <c r="AM140" s="568"/>
      <c r="AN140" s="568"/>
      <c r="AO140" s="568"/>
      <c r="AP140" s="560"/>
      <c r="AQ140" s="558"/>
      <c r="AR140" s="558"/>
      <c r="AS140" s="561"/>
      <c r="AT140" s="558"/>
      <c r="AU140" s="558"/>
      <c r="AV140" s="558"/>
      <c r="AW140" s="559"/>
      <c r="AX140" s="560"/>
      <c r="AY140" s="558"/>
      <c r="AZ140" s="558"/>
      <c r="BA140" s="561"/>
      <c r="BB140" s="558"/>
      <c r="BC140" s="558"/>
      <c r="BD140" s="558"/>
      <c r="BE140" s="559"/>
      <c r="BF140" s="130"/>
      <c r="BG140" s="131"/>
      <c r="BH140" s="131"/>
      <c r="BI140" s="131"/>
      <c r="BJ140" s="85"/>
      <c r="BK140" s="85"/>
      <c r="BL140" s="85"/>
      <c r="BM140" s="134"/>
      <c r="BN140" s="134"/>
      <c r="BO140" s="134"/>
      <c r="BP140" s="134"/>
      <c r="BQ140" s="134"/>
      <c r="BR140" s="134"/>
      <c r="BS140" s="134"/>
      <c r="BT140" s="134"/>
      <c r="BU140" s="134"/>
      <c r="BV140" s="134"/>
      <c r="BW140" s="134"/>
      <c r="BX140" s="134"/>
      <c r="BY140" s="134"/>
      <c r="BZ140" s="134"/>
      <c r="CA140" s="134"/>
      <c r="CB140" s="134"/>
      <c r="CC140" s="134"/>
      <c r="CD140" s="134"/>
    </row>
    <row r="141" spans="2:138" ht="16.5" customHeight="1">
      <c r="B141" s="562" t="s">
        <v>152</v>
      </c>
      <c r="C141" s="562"/>
      <c r="D141" s="563" t="str">
        <f t="shared" si="25"/>
        <v/>
      </c>
      <c r="E141" s="563"/>
      <c r="F141" s="563"/>
      <c r="G141" s="563"/>
      <c r="H141" s="563"/>
      <c r="I141" s="563"/>
      <c r="J141" s="563"/>
      <c r="K141" s="563"/>
      <c r="L141" s="563"/>
      <c r="M141" s="564"/>
      <c r="N141" s="565"/>
      <c r="O141" s="566"/>
      <c r="P141" s="566"/>
      <c r="Q141" s="566"/>
      <c r="R141" s="566"/>
      <c r="S141" s="566"/>
      <c r="T141" s="566"/>
      <c r="U141" s="567"/>
      <c r="V141" s="565"/>
      <c r="W141" s="566"/>
      <c r="X141" s="566"/>
      <c r="Y141" s="566"/>
      <c r="Z141" s="566"/>
      <c r="AA141" s="566"/>
      <c r="AB141" s="566"/>
      <c r="AC141" s="567"/>
      <c r="AD141" s="568"/>
      <c r="AE141" s="568"/>
      <c r="AF141" s="568"/>
      <c r="AG141" s="568"/>
      <c r="AH141" s="568"/>
      <c r="AI141" s="568"/>
      <c r="AJ141" s="568"/>
      <c r="AK141" s="568"/>
      <c r="AL141" s="568"/>
      <c r="AM141" s="568"/>
      <c r="AN141" s="568"/>
      <c r="AO141" s="568"/>
      <c r="AP141" s="560"/>
      <c r="AQ141" s="558"/>
      <c r="AR141" s="558"/>
      <c r="AS141" s="561"/>
      <c r="AT141" s="558"/>
      <c r="AU141" s="558"/>
      <c r="AV141" s="558"/>
      <c r="AW141" s="559"/>
      <c r="AX141" s="560"/>
      <c r="AY141" s="558"/>
      <c r="AZ141" s="558"/>
      <c r="BA141" s="561"/>
      <c r="BB141" s="558"/>
      <c r="BC141" s="558"/>
      <c r="BD141" s="558"/>
      <c r="BE141" s="559"/>
      <c r="BF141" s="130"/>
      <c r="BG141" s="131"/>
      <c r="BH141" s="131"/>
      <c r="BI141" s="131"/>
      <c r="BJ141" s="85"/>
      <c r="BK141" s="85"/>
      <c r="BL141" s="85"/>
      <c r="BM141" s="134"/>
      <c r="BN141" s="134"/>
      <c r="BO141" s="134"/>
      <c r="BP141" s="134"/>
      <c r="BQ141" s="134"/>
      <c r="BR141" s="134"/>
      <c r="BS141" s="134"/>
      <c r="BT141" s="134"/>
      <c r="BU141" s="134"/>
      <c r="BV141" s="134"/>
      <c r="BW141" s="134"/>
      <c r="BX141" s="134"/>
      <c r="BY141" s="134"/>
      <c r="BZ141" s="134"/>
      <c r="CA141" s="134"/>
      <c r="CB141" s="134"/>
      <c r="CC141" s="134"/>
      <c r="CD141" s="134"/>
    </row>
    <row r="142" spans="2:138" ht="16.5" customHeight="1">
      <c r="B142" s="562" t="s">
        <v>156</v>
      </c>
      <c r="C142" s="562"/>
      <c r="D142" s="563" t="str">
        <f t="shared" si="25"/>
        <v/>
      </c>
      <c r="E142" s="563"/>
      <c r="F142" s="563"/>
      <c r="G142" s="563"/>
      <c r="H142" s="563"/>
      <c r="I142" s="563"/>
      <c r="J142" s="563"/>
      <c r="K142" s="563"/>
      <c r="L142" s="563"/>
      <c r="M142" s="564"/>
      <c r="N142" s="565"/>
      <c r="O142" s="566"/>
      <c r="P142" s="566"/>
      <c r="Q142" s="566"/>
      <c r="R142" s="566"/>
      <c r="S142" s="566"/>
      <c r="T142" s="566"/>
      <c r="U142" s="567"/>
      <c r="V142" s="565"/>
      <c r="W142" s="566"/>
      <c r="X142" s="566"/>
      <c r="Y142" s="566"/>
      <c r="Z142" s="566"/>
      <c r="AA142" s="566"/>
      <c r="AB142" s="566"/>
      <c r="AC142" s="567"/>
      <c r="AD142" s="568"/>
      <c r="AE142" s="568"/>
      <c r="AF142" s="568"/>
      <c r="AG142" s="568"/>
      <c r="AH142" s="568"/>
      <c r="AI142" s="568"/>
      <c r="AJ142" s="568"/>
      <c r="AK142" s="568"/>
      <c r="AL142" s="568"/>
      <c r="AM142" s="568"/>
      <c r="AN142" s="568"/>
      <c r="AO142" s="568"/>
      <c r="AP142" s="560"/>
      <c r="AQ142" s="558"/>
      <c r="AR142" s="558"/>
      <c r="AS142" s="561"/>
      <c r="AT142" s="558"/>
      <c r="AU142" s="558"/>
      <c r="AV142" s="558"/>
      <c r="AW142" s="559"/>
      <c r="AX142" s="560"/>
      <c r="AY142" s="558"/>
      <c r="AZ142" s="558"/>
      <c r="BA142" s="561"/>
      <c r="BB142" s="558"/>
      <c r="BC142" s="558"/>
      <c r="BD142" s="558"/>
      <c r="BE142" s="559"/>
      <c r="BF142" s="130"/>
      <c r="BG142" s="131"/>
      <c r="BH142" s="131"/>
      <c r="BI142" s="131"/>
      <c r="BJ142" s="85"/>
      <c r="BK142" s="85"/>
      <c r="BL142" s="85"/>
      <c r="BM142" s="134"/>
      <c r="BN142" s="134"/>
      <c r="BO142" s="134"/>
      <c r="BP142" s="134"/>
      <c r="BQ142" s="134"/>
      <c r="BR142" s="134"/>
      <c r="BS142" s="134"/>
      <c r="BT142" s="134"/>
      <c r="BU142" s="134"/>
      <c r="BV142" s="134"/>
      <c r="BW142" s="134"/>
      <c r="BX142" s="134"/>
      <c r="BY142" s="134"/>
      <c r="BZ142" s="134"/>
      <c r="CA142" s="134"/>
      <c r="CB142" s="134"/>
      <c r="CC142" s="134"/>
      <c r="CD142" s="134"/>
    </row>
    <row r="143" spans="2:138" ht="16.5" customHeight="1">
      <c r="B143" s="562" t="s">
        <v>157</v>
      </c>
      <c r="C143" s="562"/>
      <c r="D143" s="563" t="str">
        <f t="shared" si="25"/>
        <v/>
      </c>
      <c r="E143" s="563"/>
      <c r="F143" s="563"/>
      <c r="G143" s="563"/>
      <c r="H143" s="563"/>
      <c r="I143" s="563"/>
      <c r="J143" s="563"/>
      <c r="K143" s="563"/>
      <c r="L143" s="563"/>
      <c r="M143" s="564"/>
      <c r="N143" s="565"/>
      <c r="O143" s="566"/>
      <c r="P143" s="566"/>
      <c r="Q143" s="566"/>
      <c r="R143" s="566"/>
      <c r="S143" s="566"/>
      <c r="T143" s="566"/>
      <c r="U143" s="567"/>
      <c r="V143" s="565"/>
      <c r="W143" s="566"/>
      <c r="X143" s="566"/>
      <c r="Y143" s="566"/>
      <c r="Z143" s="566"/>
      <c r="AA143" s="566"/>
      <c r="AB143" s="566"/>
      <c r="AC143" s="567"/>
      <c r="AD143" s="568"/>
      <c r="AE143" s="568"/>
      <c r="AF143" s="568"/>
      <c r="AG143" s="568"/>
      <c r="AH143" s="568"/>
      <c r="AI143" s="568"/>
      <c r="AJ143" s="568"/>
      <c r="AK143" s="568"/>
      <c r="AL143" s="568"/>
      <c r="AM143" s="568"/>
      <c r="AN143" s="568"/>
      <c r="AO143" s="568"/>
      <c r="AP143" s="560"/>
      <c r="AQ143" s="558"/>
      <c r="AR143" s="558"/>
      <c r="AS143" s="561"/>
      <c r="AT143" s="558"/>
      <c r="AU143" s="558"/>
      <c r="AV143" s="558"/>
      <c r="AW143" s="559"/>
      <c r="AX143" s="560"/>
      <c r="AY143" s="558"/>
      <c r="AZ143" s="558"/>
      <c r="BA143" s="561"/>
      <c r="BB143" s="558"/>
      <c r="BC143" s="558"/>
      <c r="BD143" s="558"/>
      <c r="BE143" s="559"/>
      <c r="BF143" s="130"/>
      <c r="BG143" s="131"/>
      <c r="BH143" s="131"/>
      <c r="BI143" s="131"/>
      <c r="BJ143" s="85"/>
      <c r="BK143" s="85"/>
      <c r="BL143" s="85"/>
      <c r="BM143" s="134"/>
      <c r="BN143" s="134"/>
      <c r="BO143" s="134"/>
      <c r="BP143" s="134"/>
      <c r="BQ143" s="134"/>
      <c r="BR143" s="134"/>
      <c r="BS143" s="134"/>
      <c r="BT143" s="134"/>
      <c r="BU143" s="134"/>
      <c r="BV143" s="134"/>
      <c r="BW143" s="134"/>
      <c r="BX143" s="134"/>
      <c r="BY143" s="134"/>
      <c r="BZ143" s="134"/>
      <c r="CA143" s="134"/>
      <c r="CB143" s="134"/>
      <c r="CC143" s="134"/>
      <c r="CD143" s="134"/>
    </row>
    <row r="144" spans="2:138" ht="16.5" customHeight="1">
      <c r="BL144" s="134"/>
      <c r="BM144" s="134"/>
      <c r="BN144" s="134"/>
      <c r="BO144" s="134"/>
      <c r="BP144" s="134"/>
      <c r="BQ144" s="134"/>
      <c r="BR144" s="134"/>
      <c r="BS144" s="134"/>
      <c r="BT144" s="134"/>
      <c r="BU144" s="134"/>
      <c r="BV144" s="134"/>
      <c r="BW144" s="134"/>
      <c r="BX144" s="134"/>
      <c r="BY144" s="134"/>
      <c r="BZ144" s="134"/>
      <c r="CA144" s="134"/>
      <c r="CB144" s="134"/>
      <c r="CC144" s="134"/>
      <c r="CD144" s="134"/>
    </row>
    <row r="145" spans="2:82" s="86" customFormat="1" ht="16.5" customHeight="1">
      <c r="B145" s="449" t="s">
        <v>283</v>
      </c>
      <c r="C145" s="449"/>
      <c r="D145" s="449"/>
      <c r="E145" s="449"/>
      <c r="F145" s="449"/>
      <c r="G145" s="449"/>
      <c r="H145" s="449"/>
      <c r="I145" s="449"/>
      <c r="J145" s="449"/>
      <c r="K145" s="449"/>
      <c r="L145" s="449"/>
      <c r="M145" s="545"/>
      <c r="N145" s="546" t="s">
        <v>270</v>
      </c>
      <c r="O145" s="547"/>
      <c r="P145" s="547"/>
      <c r="Q145" s="547"/>
      <c r="R145" s="547"/>
      <c r="S145" s="547"/>
      <c r="T145" s="547"/>
      <c r="U145" s="548"/>
      <c r="V145" s="549" t="s">
        <v>271</v>
      </c>
      <c r="W145" s="550"/>
      <c r="X145" s="550"/>
      <c r="Y145" s="550"/>
      <c r="Z145" s="550"/>
      <c r="AA145" s="550"/>
      <c r="AB145" s="550"/>
      <c r="AC145" s="551"/>
      <c r="AD145" s="552" t="s">
        <v>272</v>
      </c>
      <c r="AE145" s="552"/>
      <c r="AF145" s="552"/>
      <c r="AG145" s="552"/>
      <c r="AH145" s="552"/>
      <c r="AI145" s="552"/>
      <c r="AJ145" s="552"/>
      <c r="AK145" s="552"/>
      <c r="AL145" s="552"/>
      <c r="AM145" s="552"/>
      <c r="AN145" s="552"/>
      <c r="AO145" s="552"/>
      <c r="AP145" s="553" t="s">
        <v>273</v>
      </c>
      <c r="AQ145" s="554"/>
      <c r="AR145" s="554"/>
      <c r="AS145" s="555"/>
      <c r="AT145" s="554" t="s">
        <v>274</v>
      </c>
      <c r="AU145" s="554"/>
      <c r="AV145" s="554"/>
      <c r="AW145" s="556"/>
      <c r="AX145" s="553" t="s">
        <v>275</v>
      </c>
      <c r="AY145" s="554"/>
      <c r="AZ145" s="554"/>
      <c r="BA145" s="555"/>
      <c r="BB145" s="554" t="s">
        <v>276</v>
      </c>
      <c r="BC145" s="554"/>
      <c r="BD145" s="554"/>
      <c r="BE145" s="556"/>
      <c r="BF145" s="129"/>
      <c r="BG145" s="83"/>
      <c r="BH145" s="83"/>
      <c r="BI145" s="83"/>
      <c r="BJ145" s="9"/>
      <c r="BK145" s="9"/>
      <c r="BL145" s="9"/>
      <c r="BM145" s="134"/>
      <c r="BN145" s="134"/>
      <c r="BO145" s="134"/>
      <c r="BP145" s="134"/>
      <c r="BQ145" s="134"/>
      <c r="BR145" s="134"/>
      <c r="BS145" s="134"/>
      <c r="BT145" s="134"/>
      <c r="BU145" s="134"/>
      <c r="BV145" s="134"/>
      <c r="BW145" s="134"/>
      <c r="BX145" s="134"/>
      <c r="BY145" s="134"/>
      <c r="BZ145" s="134"/>
      <c r="CA145" s="134"/>
      <c r="CB145" s="134"/>
      <c r="CC145" s="134"/>
      <c r="CD145" s="134"/>
    </row>
    <row r="146" spans="2:82" ht="18.75" customHeight="1">
      <c r="B146" s="562" t="s">
        <v>140</v>
      </c>
      <c r="C146" s="562"/>
      <c r="D146" s="563" t="str">
        <f>IF(D38="","",D38)</f>
        <v/>
      </c>
      <c r="E146" s="563"/>
      <c r="F146" s="563"/>
      <c r="G146" s="563"/>
      <c r="H146" s="563"/>
      <c r="I146" s="563"/>
      <c r="J146" s="563"/>
      <c r="K146" s="563"/>
      <c r="L146" s="563"/>
      <c r="M146" s="564"/>
      <c r="N146" s="565"/>
      <c r="O146" s="566"/>
      <c r="P146" s="566"/>
      <c r="Q146" s="566"/>
      <c r="R146" s="566"/>
      <c r="S146" s="566"/>
      <c r="T146" s="566"/>
      <c r="U146" s="567"/>
      <c r="V146" s="565"/>
      <c r="W146" s="566"/>
      <c r="X146" s="566"/>
      <c r="Y146" s="566"/>
      <c r="Z146" s="566"/>
      <c r="AA146" s="566"/>
      <c r="AB146" s="566"/>
      <c r="AC146" s="567"/>
      <c r="AD146" s="568"/>
      <c r="AE146" s="568"/>
      <c r="AF146" s="568"/>
      <c r="AG146" s="568"/>
      <c r="AH146" s="568"/>
      <c r="AI146" s="568"/>
      <c r="AJ146" s="568"/>
      <c r="AK146" s="568"/>
      <c r="AL146" s="568"/>
      <c r="AM146" s="568"/>
      <c r="AN146" s="568"/>
      <c r="AO146" s="568"/>
      <c r="AP146" s="560"/>
      <c r="AQ146" s="558"/>
      <c r="AR146" s="558"/>
      <c r="AS146" s="561"/>
      <c r="AT146" s="558"/>
      <c r="AU146" s="558"/>
      <c r="AV146" s="558"/>
      <c r="AW146" s="559"/>
      <c r="AX146" s="560"/>
      <c r="AY146" s="558"/>
      <c r="AZ146" s="558"/>
      <c r="BA146" s="561"/>
      <c r="BB146" s="558"/>
      <c r="BC146" s="558"/>
      <c r="BD146" s="558"/>
      <c r="BE146" s="559"/>
      <c r="BF146" s="130"/>
      <c r="BG146" s="131"/>
      <c r="BH146" s="131"/>
      <c r="BI146" s="131"/>
      <c r="BJ146" s="131"/>
      <c r="BK146" s="131"/>
      <c r="BL146" s="131"/>
      <c r="BM146" s="134"/>
      <c r="BN146" s="134"/>
      <c r="BO146" s="134"/>
      <c r="BP146" s="134"/>
      <c r="BQ146" s="134"/>
      <c r="BR146" s="134"/>
      <c r="BS146" s="134"/>
      <c r="BT146" s="134"/>
      <c r="BU146" s="134"/>
      <c r="BV146" s="134"/>
      <c r="BW146" s="134"/>
      <c r="BX146" s="134"/>
      <c r="BY146" s="134"/>
      <c r="BZ146" s="134"/>
      <c r="CA146" s="134"/>
      <c r="CB146" s="134"/>
      <c r="CC146" s="134"/>
      <c r="CD146" s="134"/>
    </row>
    <row r="147" spans="2:82" ht="16.5" customHeight="1">
      <c r="B147" s="562" t="s">
        <v>146</v>
      </c>
      <c r="C147" s="562"/>
      <c r="D147" s="563" t="str">
        <f t="shared" ref="D147:D150" si="26">IF(D39="","",D39)</f>
        <v/>
      </c>
      <c r="E147" s="563"/>
      <c r="F147" s="563"/>
      <c r="G147" s="563"/>
      <c r="H147" s="563"/>
      <c r="I147" s="563"/>
      <c r="J147" s="563"/>
      <c r="K147" s="563"/>
      <c r="L147" s="563"/>
      <c r="M147" s="564"/>
      <c r="N147" s="565"/>
      <c r="O147" s="566"/>
      <c r="P147" s="566"/>
      <c r="Q147" s="566"/>
      <c r="R147" s="566"/>
      <c r="S147" s="566"/>
      <c r="T147" s="566"/>
      <c r="U147" s="567"/>
      <c r="V147" s="565"/>
      <c r="W147" s="566"/>
      <c r="X147" s="566"/>
      <c r="Y147" s="566"/>
      <c r="Z147" s="566"/>
      <c r="AA147" s="566"/>
      <c r="AB147" s="566"/>
      <c r="AC147" s="567"/>
      <c r="AD147" s="568"/>
      <c r="AE147" s="568"/>
      <c r="AF147" s="568"/>
      <c r="AG147" s="568"/>
      <c r="AH147" s="568"/>
      <c r="AI147" s="568"/>
      <c r="AJ147" s="568"/>
      <c r="AK147" s="568"/>
      <c r="AL147" s="568"/>
      <c r="AM147" s="568"/>
      <c r="AN147" s="568"/>
      <c r="AO147" s="568"/>
      <c r="AP147" s="560"/>
      <c r="AQ147" s="558"/>
      <c r="AR147" s="558"/>
      <c r="AS147" s="561"/>
      <c r="AT147" s="558"/>
      <c r="AU147" s="558"/>
      <c r="AV147" s="558"/>
      <c r="AW147" s="559"/>
      <c r="AX147" s="560"/>
      <c r="AY147" s="558"/>
      <c r="AZ147" s="558"/>
      <c r="BA147" s="561"/>
      <c r="BB147" s="558"/>
      <c r="BC147" s="558"/>
      <c r="BD147" s="558"/>
      <c r="BE147" s="559"/>
      <c r="BF147" s="130"/>
      <c r="BG147" s="131"/>
      <c r="BH147" s="131"/>
      <c r="BI147" s="131"/>
      <c r="BJ147" s="85"/>
      <c r="BK147" s="85"/>
      <c r="BL147" s="85"/>
      <c r="BM147" s="134"/>
      <c r="BN147" s="134"/>
      <c r="BO147" s="134"/>
      <c r="BP147" s="134"/>
      <c r="BQ147" s="134"/>
      <c r="BR147" s="134"/>
      <c r="BS147" s="134"/>
      <c r="BT147" s="134"/>
      <c r="BU147" s="134"/>
      <c r="BV147" s="134"/>
      <c r="BW147" s="134"/>
      <c r="BX147" s="134"/>
      <c r="BY147" s="134"/>
      <c r="BZ147" s="134"/>
      <c r="CA147" s="134"/>
      <c r="CB147" s="134"/>
      <c r="CC147" s="134"/>
      <c r="CD147" s="134"/>
    </row>
    <row r="148" spans="2:82" ht="16.5" customHeight="1">
      <c r="B148" s="562" t="s">
        <v>152</v>
      </c>
      <c r="C148" s="562"/>
      <c r="D148" s="563" t="str">
        <f t="shared" si="26"/>
        <v/>
      </c>
      <c r="E148" s="563"/>
      <c r="F148" s="563"/>
      <c r="G148" s="563"/>
      <c r="H148" s="563"/>
      <c r="I148" s="563"/>
      <c r="J148" s="563"/>
      <c r="K148" s="563"/>
      <c r="L148" s="563"/>
      <c r="M148" s="564"/>
      <c r="N148" s="565"/>
      <c r="O148" s="566"/>
      <c r="P148" s="566"/>
      <c r="Q148" s="566"/>
      <c r="R148" s="566"/>
      <c r="S148" s="566"/>
      <c r="T148" s="566"/>
      <c r="U148" s="567"/>
      <c r="V148" s="565"/>
      <c r="W148" s="566"/>
      <c r="X148" s="566"/>
      <c r="Y148" s="566"/>
      <c r="Z148" s="566"/>
      <c r="AA148" s="566"/>
      <c r="AB148" s="566"/>
      <c r="AC148" s="567"/>
      <c r="AD148" s="568"/>
      <c r="AE148" s="568"/>
      <c r="AF148" s="568"/>
      <c r="AG148" s="568"/>
      <c r="AH148" s="568"/>
      <c r="AI148" s="568"/>
      <c r="AJ148" s="568"/>
      <c r="AK148" s="568"/>
      <c r="AL148" s="568"/>
      <c r="AM148" s="568"/>
      <c r="AN148" s="568"/>
      <c r="AO148" s="568"/>
      <c r="AP148" s="560"/>
      <c r="AQ148" s="558"/>
      <c r="AR148" s="558"/>
      <c r="AS148" s="561"/>
      <c r="AT148" s="558"/>
      <c r="AU148" s="558"/>
      <c r="AV148" s="558"/>
      <c r="AW148" s="559"/>
      <c r="AX148" s="560"/>
      <c r="AY148" s="558"/>
      <c r="AZ148" s="558"/>
      <c r="BA148" s="561"/>
      <c r="BB148" s="558"/>
      <c r="BC148" s="558"/>
      <c r="BD148" s="558"/>
      <c r="BE148" s="559"/>
      <c r="BF148" s="130"/>
      <c r="BG148" s="131"/>
      <c r="BH148" s="131"/>
      <c r="BI148" s="131"/>
      <c r="BJ148" s="85"/>
      <c r="BK148" s="85"/>
      <c r="BL148" s="85"/>
      <c r="BM148" s="134"/>
      <c r="BN148" s="134"/>
      <c r="BO148" s="134"/>
      <c r="BP148" s="134"/>
      <c r="BQ148" s="134"/>
      <c r="BR148" s="134"/>
      <c r="BS148" s="134"/>
      <c r="BT148" s="134"/>
      <c r="BU148" s="134"/>
      <c r="BV148" s="134"/>
      <c r="BW148" s="134"/>
      <c r="BX148" s="134"/>
      <c r="BY148" s="134"/>
      <c r="BZ148" s="134"/>
      <c r="CA148" s="134"/>
      <c r="CB148" s="134"/>
      <c r="CC148" s="134"/>
      <c r="CD148" s="134"/>
    </row>
    <row r="149" spans="2:82" ht="16.5" customHeight="1">
      <c r="B149" s="562" t="s">
        <v>156</v>
      </c>
      <c r="C149" s="562"/>
      <c r="D149" s="563" t="str">
        <f t="shared" si="26"/>
        <v/>
      </c>
      <c r="E149" s="563"/>
      <c r="F149" s="563"/>
      <c r="G149" s="563"/>
      <c r="H149" s="563"/>
      <c r="I149" s="563"/>
      <c r="J149" s="563"/>
      <c r="K149" s="563"/>
      <c r="L149" s="563"/>
      <c r="M149" s="564"/>
      <c r="N149" s="565"/>
      <c r="O149" s="566"/>
      <c r="P149" s="566"/>
      <c r="Q149" s="566"/>
      <c r="R149" s="566"/>
      <c r="S149" s="566"/>
      <c r="T149" s="566"/>
      <c r="U149" s="567"/>
      <c r="V149" s="565"/>
      <c r="W149" s="566"/>
      <c r="X149" s="566"/>
      <c r="Y149" s="566"/>
      <c r="Z149" s="566"/>
      <c r="AA149" s="566"/>
      <c r="AB149" s="566"/>
      <c r="AC149" s="567"/>
      <c r="AD149" s="568"/>
      <c r="AE149" s="568"/>
      <c r="AF149" s="568"/>
      <c r="AG149" s="568"/>
      <c r="AH149" s="568"/>
      <c r="AI149" s="568"/>
      <c r="AJ149" s="568"/>
      <c r="AK149" s="568"/>
      <c r="AL149" s="568"/>
      <c r="AM149" s="568"/>
      <c r="AN149" s="568"/>
      <c r="AO149" s="568"/>
      <c r="AP149" s="560"/>
      <c r="AQ149" s="558"/>
      <c r="AR149" s="558"/>
      <c r="AS149" s="561"/>
      <c r="AT149" s="558"/>
      <c r="AU149" s="558"/>
      <c r="AV149" s="558"/>
      <c r="AW149" s="559"/>
      <c r="AX149" s="560"/>
      <c r="AY149" s="558"/>
      <c r="AZ149" s="558"/>
      <c r="BA149" s="561"/>
      <c r="BB149" s="558"/>
      <c r="BC149" s="558"/>
      <c r="BD149" s="558"/>
      <c r="BE149" s="559"/>
      <c r="BF149" s="130"/>
      <c r="BG149" s="131"/>
      <c r="BH149" s="131"/>
      <c r="BI149" s="131"/>
      <c r="BJ149" s="85"/>
      <c r="BK149" s="85"/>
      <c r="BL149" s="85"/>
      <c r="BM149" s="134"/>
      <c r="BN149" s="134"/>
      <c r="BO149" s="134"/>
      <c r="BP149" s="134"/>
      <c r="BQ149" s="134"/>
      <c r="BR149" s="134"/>
      <c r="BS149" s="134"/>
      <c r="BT149" s="134"/>
      <c r="BU149" s="134"/>
      <c r="BV149" s="134"/>
      <c r="BW149" s="134"/>
      <c r="BX149" s="134"/>
      <c r="BY149" s="134"/>
      <c r="BZ149" s="134"/>
      <c r="CA149" s="134"/>
      <c r="CB149" s="134"/>
      <c r="CC149" s="134"/>
      <c r="CD149" s="134"/>
    </row>
    <row r="150" spans="2:82" ht="16.5" customHeight="1">
      <c r="B150" s="562" t="s">
        <v>157</v>
      </c>
      <c r="C150" s="562"/>
      <c r="D150" s="563" t="str">
        <f t="shared" si="26"/>
        <v/>
      </c>
      <c r="E150" s="563"/>
      <c r="F150" s="563"/>
      <c r="G150" s="563"/>
      <c r="H150" s="563"/>
      <c r="I150" s="563"/>
      <c r="J150" s="563"/>
      <c r="K150" s="563"/>
      <c r="L150" s="563"/>
      <c r="M150" s="564"/>
      <c r="N150" s="565"/>
      <c r="O150" s="566"/>
      <c r="P150" s="566"/>
      <c r="Q150" s="566"/>
      <c r="R150" s="566"/>
      <c r="S150" s="566"/>
      <c r="T150" s="566"/>
      <c r="U150" s="567"/>
      <c r="V150" s="565"/>
      <c r="W150" s="566"/>
      <c r="X150" s="566"/>
      <c r="Y150" s="566"/>
      <c r="Z150" s="566"/>
      <c r="AA150" s="566"/>
      <c r="AB150" s="566"/>
      <c r="AC150" s="567"/>
      <c r="AD150" s="568"/>
      <c r="AE150" s="568"/>
      <c r="AF150" s="568"/>
      <c r="AG150" s="568"/>
      <c r="AH150" s="568"/>
      <c r="AI150" s="568"/>
      <c r="AJ150" s="568"/>
      <c r="AK150" s="568"/>
      <c r="AL150" s="568"/>
      <c r="AM150" s="568"/>
      <c r="AN150" s="568"/>
      <c r="AO150" s="568"/>
      <c r="AP150" s="560"/>
      <c r="AQ150" s="558"/>
      <c r="AR150" s="558"/>
      <c r="AS150" s="561"/>
      <c r="AT150" s="558"/>
      <c r="AU150" s="558"/>
      <c r="AV150" s="558"/>
      <c r="AW150" s="559"/>
      <c r="AX150" s="560"/>
      <c r="AY150" s="558"/>
      <c r="AZ150" s="558"/>
      <c r="BA150" s="561"/>
      <c r="BB150" s="558"/>
      <c r="BC150" s="558"/>
      <c r="BD150" s="558"/>
      <c r="BE150" s="559"/>
      <c r="BF150" s="130"/>
      <c r="BG150" s="131"/>
      <c r="BH150" s="131"/>
      <c r="BI150" s="131"/>
      <c r="BJ150" s="85"/>
      <c r="BK150" s="85"/>
      <c r="BL150" s="85"/>
      <c r="BM150" s="134"/>
      <c r="BN150" s="134"/>
      <c r="BO150" s="134"/>
      <c r="BP150" s="134"/>
      <c r="BQ150" s="134"/>
      <c r="BR150" s="134"/>
      <c r="BS150" s="134"/>
      <c r="BT150" s="134"/>
      <c r="BU150" s="134"/>
      <c r="BV150" s="134"/>
      <c r="BW150" s="134"/>
      <c r="BX150" s="134"/>
      <c r="BY150" s="134"/>
      <c r="BZ150" s="134"/>
      <c r="CA150" s="134"/>
      <c r="CB150" s="134"/>
      <c r="CC150" s="134"/>
      <c r="CD150" s="134"/>
    </row>
    <row r="151" spans="2:82" ht="16.5" customHeight="1">
      <c r="B151" s="135"/>
      <c r="C151" s="135"/>
      <c r="D151" s="85"/>
      <c r="E151" s="85"/>
      <c r="F151" s="85"/>
      <c r="G151" s="85"/>
      <c r="H151" s="85"/>
      <c r="I151" s="85"/>
      <c r="J151" s="85"/>
      <c r="K151" s="85"/>
      <c r="L151" s="85"/>
      <c r="M151" s="85"/>
      <c r="N151" s="136"/>
      <c r="O151" s="136"/>
      <c r="P151" s="136"/>
      <c r="Q151" s="136"/>
      <c r="R151" s="136"/>
      <c r="S151" s="136"/>
      <c r="T151" s="136"/>
      <c r="U151" s="136"/>
      <c r="V151" s="136"/>
      <c r="W151" s="136"/>
      <c r="X151" s="136"/>
      <c r="Y151" s="136"/>
      <c r="Z151" s="136"/>
      <c r="AA151" s="136"/>
      <c r="AB151" s="136"/>
      <c r="AC151" s="136"/>
      <c r="AD151" s="137"/>
      <c r="AE151" s="137"/>
      <c r="AF151" s="137"/>
      <c r="AG151" s="137"/>
      <c r="AH151" s="137"/>
      <c r="AI151" s="137"/>
      <c r="AJ151" s="137"/>
      <c r="AK151" s="137"/>
      <c r="AL151" s="137"/>
      <c r="AM151" s="137"/>
      <c r="AN151" s="137"/>
      <c r="AO151" s="137"/>
      <c r="AP151" s="138"/>
      <c r="AQ151" s="138"/>
      <c r="AR151" s="138"/>
      <c r="AS151" s="138"/>
      <c r="AT151" s="138"/>
      <c r="AU151" s="138"/>
      <c r="AV151" s="138"/>
      <c r="AW151" s="138"/>
      <c r="AX151" s="138"/>
      <c r="AY151" s="138"/>
      <c r="AZ151" s="138"/>
      <c r="BA151" s="138"/>
      <c r="BB151" s="138"/>
      <c r="BC151" s="138"/>
      <c r="BD151" s="138"/>
      <c r="BE151" s="138"/>
      <c r="BF151" s="131"/>
      <c r="BG151" s="131"/>
      <c r="BH151" s="131"/>
      <c r="BI151" s="131"/>
      <c r="BJ151" s="85"/>
      <c r="BK151" s="85"/>
      <c r="BL151" s="85"/>
      <c r="BM151" s="134"/>
      <c r="BN151" s="134"/>
      <c r="BO151" s="134"/>
      <c r="BP151" s="134"/>
      <c r="BQ151" s="134"/>
      <c r="BR151" s="134"/>
      <c r="BS151" s="134"/>
      <c r="BT151" s="134"/>
      <c r="BU151" s="134"/>
      <c r="BV151" s="134"/>
      <c r="BW151" s="134"/>
      <c r="BX151" s="134"/>
      <c r="BY151" s="134"/>
      <c r="BZ151" s="134"/>
      <c r="CA151" s="134"/>
      <c r="CB151" s="134"/>
      <c r="CC151" s="134"/>
      <c r="CD151" s="134"/>
    </row>
    <row r="152" spans="2:82" s="86" customFormat="1" ht="16.5" customHeight="1">
      <c r="B152" s="449" t="s">
        <v>286</v>
      </c>
      <c r="C152" s="449"/>
      <c r="D152" s="449"/>
      <c r="E152" s="449"/>
      <c r="F152" s="449"/>
      <c r="G152" s="449"/>
      <c r="H152" s="449"/>
      <c r="I152" s="449"/>
      <c r="J152" s="449"/>
      <c r="K152" s="449"/>
      <c r="L152" s="449"/>
      <c r="M152" s="545"/>
      <c r="N152" s="546" t="s">
        <v>270</v>
      </c>
      <c r="O152" s="547"/>
      <c r="P152" s="547"/>
      <c r="Q152" s="547"/>
      <c r="R152" s="547"/>
      <c r="S152" s="547"/>
      <c r="T152" s="547"/>
      <c r="U152" s="548"/>
      <c r="V152" s="549" t="s">
        <v>271</v>
      </c>
      <c r="W152" s="550"/>
      <c r="X152" s="550"/>
      <c r="Y152" s="550"/>
      <c r="Z152" s="550"/>
      <c r="AA152" s="550"/>
      <c r="AB152" s="550"/>
      <c r="AC152" s="551"/>
      <c r="AD152" s="552" t="s">
        <v>272</v>
      </c>
      <c r="AE152" s="552"/>
      <c r="AF152" s="552"/>
      <c r="AG152" s="552"/>
      <c r="AH152" s="552"/>
      <c r="AI152" s="552"/>
      <c r="AJ152" s="552"/>
      <c r="AK152" s="552"/>
      <c r="AL152" s="552"/>
      <c r="AM152" s="552"/>
      <c r="AN152" s="552"/>
      <c r="AO152" s="552"/>
      <c r="AP152" s="553" t="s">
        <v>273</v>
      </c>
      <c r="AQ152" s="554"/>
      <c r="AR152" s="554"/>
      <c r="AS152" s="555"/>
      <c r="AT152" s="554" t="s">
        <v>274</v>
      </c>
      <c r="AU152" s="554"/>
      <c r="AV152" s="554"/>
      <c r="AW152" s="556"/>
      <c r="AX152" s="553" t="s">
        <v>275</v>
      </c>
      <c r="AY152" s="554"/>
      <c r="AZ152" s="554"/>
      <c r="BA152" s="555"/>
      <c r="BB152" s="554" t="s">
        <v>276</v>
      </c>
      <c r="BC152" s="554"/>
      <c r="BD152" s="554"/>
      <c r="BE152" s="556"/>
      <c r="BF152" s="129"/>
      <c r="BG152" s="83"/>
      <c r="BH152" s="83"/>
      <c r="BI152" s="83"/>
      <c r="BJ152" s="9"/>
      <c r="BK152" s="9"/>
      <c r="BL152" s="9"/>
      <c r="BM152" s="134"/>
      <c r="BN152" s="134"/>
      <c r="BO152" s="134"/>
      <c r="BP152" s="134"/>
      <c r="BQ152" s="134"/>
      <c r="BR152" s="134"/>
      <c r="BS152" s="134"/>
      <c r="BT152" s="134"/>
      <c r="BU152" s="134"/>
      <c r="BV152" s="134"/>
      <c r="BW152" s="134"/>
      <c r="BX152" s="134"/>
      <c r="BY152" s="134"/>
      <c r="BZ152" s="134"/>
      <c r="CA152" s="134"/>
      <c r="CB152" s="134"/>
      <c r="CC152" s="134"/>
      <c r="CD152" s="134"/>
    </row>
    <row r="153" spans="2:82" ht="18.75" customHeight="1">
      <c r="B153" s="562" t="s">
        <v>140</v>
      </c>
      <c r="C153" s="562"/>
      <c r="D153" s="563" t="str">
        <f>IF(D46="","",D46)</f>
        <v/>
      </c>
      <c r="E153" s="563"/>
      <c r="F153" s="563"/>
      <c r="G153" s="563"/>
      <c r="H153" s="563"/>
      <c r="I153" s="563"/>
      <c r="J153" s="563"/>
      <c r="K153" s="563"/>
      <c r="L153" s="563"/>
      <c r="M153" s="564"/>
      <c r="N153" s="565"/>
      <c r="O153" s="566"/>
      <c r="P153" s="566"/>
      <c r="Q153" s="566"/>
      <c r="R153" s="566"/>
      <c r="S153" s="566"/>
      <c r="T153" s="566"/>
      <c r="U153" s="567"/>
      <c r="V153" s="565"/>
      <c r="W153" s="566"/>
      <c r="X153" s="566"/>
      <c r="Y153" s="566"/>
      <c r="Z153" s="566"/>
      <c r="AA153" s="566"/>
      <c r="AB153" s="566"/>
      <c r="AC153" s="567"/>
      <c r="AD153" s="568"/>
      <c r="AE153" s="568"/>
      <c r="AF153" s="568"/>
      <c r="AG153" s="568"/>
      <c r="AH153" s="568"/>
      <c r="AI153" s="568"/>
      <c r="AJ153" s="568"/>
      <c r="AK153" s="568"/>
      <c r="AL153" s="568"/>
      <c r="AM153" s="568"/>
      <c r="AN153" s="568"/>
      <c r="AO153" s="568"/>
      <c r="AP153" s="560"/>
      <c r="AQ153" s="558"/>
      <c r="AR153" s="558"/>
      <c r="AS153" s="561"/>
      <c r="AT153" s="558"/>
      <c r="AU153" s="558"/>
      <c r="AV153" s="558"/>
      <c r="AW153" s="559"/>
      <c r="AX153" s="560"/>
      <c r="AY153" s="558"/>
      <c r="AZ153" s="558"/>
      <c r="BA153" s="561"/>
      <c r="BB153" s="558"/>
      <c r="BC153" s="558"/>
      <c r="BD153" s="558"/>
      <c r="BE153" s="559"/>
      <c r="BF153" s="130"/>
      <c r="BG153" s="131"/>
      <c r="BH153" s="131"/>
      <c r="BI153" s="131"/>
      <c r="BJ153" s="131"/>
      <c r="BK153" s="131"/>
      <c r="BL153" s="131"/>
      <c r="BM153" s="134"/>
      <c r="BN153" s="134"/>
      <c r="BO153" s="134"/>
      <c r="BP153" s="134"/>
      <c r="BQ153" s="134"/>
      <c r="BR153" s="134"/>
      <c r="BS153" s="134"/>
      <c r="BT153" s="134"/>
      <c r="BU153" s="134"/>
      <c r="BV153" s="134"/>
      <c r="BW153" s="134"/>
      <c r="BX153" s="134"/>
      <c r="BY153" s="134"/>
      <c r="BZ153" s="134"/>
      <c r="CA153" s="134"/>
      <c r="CB153" s="134"/>
      <c r="CC153" s="134"/>
      <c r="CD153" s="134"/>
    </row>
    <row r="154" spans="2:82" ht="16.5" customHeight="1">
      <c r="B154" s="562" t="s">
        <v>146</v>
      </c>
      <c r="C154" s="562"/>
      <c r="D154" s="563" t="str">
        <f t="shared" ref="D154:D182" si="27">IF(D47="","",D47)</f>
        <v/>
      </c>
      <c r="E154" s="563"/>
      <c r="F154" s="563"/>
      <c r="G154" s="563"/>
      <c r="H154" s="563"/>
      <c r="I154" s="563"/>
      <c r="J154" s="563"/>
      <c r="K154" s="563"/>
      <c r="L154" s="563"/>
      <c r="M154" s="564"/>
      <c r="N154" s="565"/>
      <c r="O154" s="566"/>
      <c r="P154" s="566"/>
      <c r="Q154" s="566"/>
      <c r="R154" s="566"/>
      <c r="S154" s="566"/>
      <c r="T154" s="566"/>
      <c r="U154" s="567"/>
      <c r="V154" s="565"/>
      <c r="W154" s="566"/>
      <c r="X154" s="566"/>
      <c r="Y154" s="566"/>
      <c r="Z154" s="566"/>
      <c r="AA154" s="566"/>
      <c r="AB154" s="566"/>
      <c r="AC154" s="567"/>
      <c r="AD154" s="568"/>
      <c r="AE154" s="568"/>
      <c r="AF154" s="568"/>
      <c r="AG154" s="568"/>
      <c r="AH154" s="568"/>
      <c r="AI154" s="568"/>
      <c r="AJ154" s="568"/>
      <c r="AK154" s="568"/>
      <c r="AL154" s="568"/>
      <c r="AM154" s="568"/>
      <c r="AN154" s="568"/>
      <c r="AO154" s="568"/>
      <c r="AP154" s="560"/>
      <c r="AQ154" s="558"/>
      <c r="AR154" s="558"/>
      <c r="AS154" s="561"/>
      <c r="AT154" s="558"/>
      <c r="AU154" s="558"/>
      <c r="AV154" s="558"/>
      <c r="AW154" s="559"/>
      <c r="AX154" s="560"/>
      <c r="AY154" s="558"/>
      <c r="AZ154" s="558"/>
      <c r="BA154" s="561"/>
      <c r="BB154" s="558"/>
      <c r="BC154" s="558"/>
      <c r="BD154" s="558"/>
      <c r="BE154" s="559"/>
      <c r="BF154" s="130"/>
      <c r="BG154" s="131"/>
      <c r="BH154" s="131"/>
      <c r="BI154" s="131"/>
      <c r="BJ154" s="85"/>
      <c r="BK154" s="85"/>
      <c r="BL154" s="85"/>
      <c r="BM154" s="134"/>
      <c r="BN154" s="134"/>
      <c r="BO154" s="134"/>
      <c r="BP154" s="134"/>
      <c r="BQ154" s="134"/>
      <c r="BR154" s="134"/>
      <c r="BS154" s="134"/>
      <c r="BT154" s="134"/>
      <c r="BU154" s="134"/>
      <c r="BV154" s="134"/>
      <c r="BW154" s="134"/>
      <c r="BX154" s="134"/>
      <c r="BY154" s="134"/>
      <c r="BZ154" s="134"/>
      <c r="CA154" s="134"/>
      <c r="CB154" s="134"/>
      <c r="CC154" s="134"/>
      <c r="CD154" s="134"/>
    </row>
    <row r="155" spans="2:82" ht="16.5" customHeight="1">
      <c r="B155" s="562" t="s">
        <v>152</v>
      </c>
      <c r="C155" s="562"/>
      <c r="D155" s="563" t="str">
        <f t="shared" si="27"/>
        <v/>
      </c>
      <c r="E155" s="563"/>
      <c r="F155" s="563"/>
      <c r="G155" s="563"/>
      <c r="H155" s="563"/>
      <c r="I155" s="563"/>
      <c r="J155" s="563"/>
      <c r="K155" s="563"/>
      <c r="L155" s="563"/>
      <c r="M155" s="564"/>
      <c r="N155" s="565"/>
      <c r="O155" s="566"/>
      <c r="P155" s="566"/>
      <c r="Q155" s="566"/>
      <c r="R155" s="566"/>
      <c r="S155" s="566"/>
      <c r="T155" s="566"/>
      <c r="U155" s="567"/>
      <c r="V155" s="565"/>
      <c r="W155" s="566"/>
      <c r="X155" s="566"/>
      <c r="Y155" s="566"/>
      <c r="Z155" s="566"/>
      <c r="AA155" s="566"/>
      <c r="AB155" s="566"/>
      <c r="AC155" s="567"/>
      <c r="AD155" s="568"/>
      <c r="AE155" s="568"/>
      <c r="AF155" s="568"/>
      <c r="AG155" s="568"/>
      <c r="AH155" s="568"/>
      <c r="AI155" s="568"/>
      <c r="AJ155" s="568"/>
      <c r="AK155" s="568"/>
      <c r="AL155" s="568"/>
      <c r="AM155" s="568"/>
      <c r="AN155" s="568"/>
      <c r="AO155" s="568"/>
      <c r="AP155" s="560"/>
      <c r="AQ155" s="558"/>
      <c r="AR155" s="558"/>
      <c r="AS155" s="561"/>
      <c r="AT155" s="558"/>
      <c r="AU155" s="558"/>
      <c r="AV155" s="558"/>
      <c r="AW155" s="559"/>
      <c r="AX155" s="560"/>
      <c r="AY155" s="558"/>
      <c r="AZ155" s="558"/>
      <c r="BA155" s="561"/>
      <c r="BB155" s="558"/>
      <c r="BC155" s="558"/>
      <c r="BD155" s="558"/>
      <c r="BE155" s="559"/>
      <c r="BF155" s="130"/>
      <c r="BG155" s="131"/>
      <c r="BH155" s="131"/>
      <c r="BI155" s="131"/>
      <c r="BJ155" s="85"/>
      <c r="BK155" s="85"/>
      <c r="BL155" s="85"/>
      <c r="BM155" s="134"/>
      <c r="BN155" s="134"/>
      <c r="BO155" s="134"/>
      <c r="BP155" s="134"/>
      <c r="BQ155" s="134"/>
      <c r="BR155" s="134"/>
      <c r="BS155" s="134"/>
      <c r="BT155" s="134"/>
      <c r="BU155" s="134"/>
      <c r="BV155" s="134"/>
      <c r="BW155" s="134"/>
      <c r="BX155" s="134"/>
      <c r="BY155" s="134"/>
      <c r="BZ155" s="134"/>
      <c r="CA155" s="134"/>
      <c r="CB155" s="134"/>
      <c r="CC155" s="134"/>
      <c r="CD155" s="134"/>
    </row>
    <row r="156" spans="2:82" ht="16.5" customHeight="1">
      <c r="B156" s="562" t="s">
        <v>156</v>
      </c>
      <c r="C156" s="562"/>
      <c r="D156" s="563" t="str">
        <f t="shared" si="27"/>
        <v/>
      </c>
      <c r="E156" s="563"/>
      <c r="F156" s="563"/>
      <c r="G156" s="563"/>
      <c r="H156" s="563"/>
      <c r="I156" s="563"/>
      <c r="J156" s="563"/>
      <c r="K156" s="563"/>
      <c r="L156" s="563"/>
      <c r="M156" s="564"/>
      <c r="N156" s="565"/>
      <c r="O156" s="566"/>
      <c r="P156" s="566"/>
      <c r="Q156" s="566"/>
      <c r="R156" s="566"/>
      <c r="S156" s="566"/>
      <c r="T156" s="566"/>
      <c r="U156" s="567"/>
      <c r="V156" s="565"/>
      <c r="W156" s="566"/>
      <c r="X156" s="566"/>
      <c r="Y156" s="566"/>
      <c r="Z156" s="566"/>
      <c r="AA156" s="566"/>
      <c r="AB156" s="566"/>
      <c r="AC156" s="567"/>
      <c r="AD156" s="568"/>
      <c r="AE156" s="568"/>
      <c r="AF156" s="568"/>
      <c r="AG156" s="568"/>
      <c r="AH156" s="568"/>
      <c r="AI156" s="568"/>
      <c r="AJ156" s="568"/>
      <c r="AK156" s="568"/>
      <c r="AL156" s="568"/>
      <c r="AM156" s="568"/>
      <c r="AN156" s="568"/>
      <c r="AO156" s="568"/>
      <c r="AP156" s="560"/>
      <c r="AQ156" s="558"/>
      <c r="AR156" s="558"/>
      <c r="AS156" s="561"/>
      <c r="AT156" s="558"/>
      <c r="AU156" s="558"/>
      <c r="AV156" s="558"/>
      <c r="AW156" s="559"/>
      <c r="AX156" s="560"/>
      <c r="AY156" s="558"/>
      <c r="AZ156" s="558"/>
      <c r="BA156" s="561"/>
      <c r="BB156" s="558"/>
      <c r="BC156" s="558"/>
      <c r="BD156" s="558"/>
      <c r="BE156" s="559"/>
      <c r="BF156" s="130"/>
      <c r="BG156" s="131"/>
      <c r="BH156" s="131"/>
      <c r="BI156" s="131"/>
      <c r="BJ156" s="85"/>
      <c r="BK156" s="85"/>
      <c r="BL156" s="85"/>
      <c r="BM156" s="134"/>
      <c r="BN156" s="134"/>
      <c r="BO156" s="134"/>
      <c r="BP156" s="134"/>
      <c r="BQ156" s="134"/>
      <c r="BR156" s="134"/>
      <c r="BS156" s="134"/>
      <c r="BT156" s="134"/>
      <c r="BU156" s="134"/>
      <c r="BV156" s="134"/>
      <c r="BW156" s="134"/>
      <c r="BX156" s="134"/>
      <c r="BY156" s="134"/>
      <c r="BZ156" s="134"/>
      <c r="CA156" s="134"/>
      <c r="CB156" s="134"/>
      <c r="CC156" s="134"/>
      <c r="CD156" s="134"/>
    </row>
    <row r="157" spans="2:82" ht="16.5" customHeight="1">
      <c r="B157" s="562" t="s">
        <v>157</v>
      </c>
      <c r="C157" s="562"/>
      <c r="D157" s="563" t="str">
        <f t="shared" si="27"/>
        <v/>
      </c>
      <c r="E157" s="563"/>
      <c r="F157" s="563"/>
      <c r="G157" s="563"/>
      <c r="H157" s="563"/>
      <c r="I157" s="563"/>
      <c r="J157" s="563"/>
      <c r="K157" s="563"/>
      <c r="L157" s="563"/>
      <c r="M157" s="564"/>
      <c r="N157" s="565"/>
      <c r="O157" s="566"/>
      <c r="P157" s="566"/>
      <c r="Q157" s="566"/>
      <c r="R157" s="566"/>
      <c r="S157" s="566"/>
      <c r="T157" s="566"/>
      <c r="U157" s="567"/>
      <c r="V157" s="565"/>
      <c r="W157" s="566"/>
      <c r="X157" s="566"/>
      <c r="Y157" s="566"/>
      <c r="Z157" s="566"/>
      <c r="AA157" s="566"/>
      <c r="AB157" s="566"/>
      <c r="AC157" s="567"/>
      <c r="AD157" s="568"/>
      <c r="AE157" s="568"/>
      <c r="AF157" s="568"/>
      <c r="AG157" s="568"/>
      <c r="AH157" s="568"/>
      <c r="AI157" s="568"/>
      <c r="AJ157" s="568"/>
      <c r="AK157" s="568"/>
      <c r="AL157" s="568"/>
      <c r="AM157" s="568"/>
      <c r="AN157" s="568"/>
      <c r="AO157" s="568"/>
      <c r="AP157" s="560"/>
      <c r="AQ157" s="558"/>
      <c r="AR157" s="558"/>
      <c r="AS157" s="561"/>
      <c r="AT157" s="558"/>
      <c r="AU157" s="558"/>
      <c r="AV157" s="558"/>
      <c r="AW157" s="559"/>
      <c r="AX157" s="560"/>
      <c r="AY157" s="558"/>
      <c r="AZ157" s="558"/>
      <c r="BA157" s="561"/>
      <c r="BB157" s="558"/>
      <c r="BC157" s="558"/>
      <c r="BD157" s="558"/>
      <c r="BE157" s="559"/>
      <c r="BF157" s="130"/>
      <c r="BG157" s="131"/>
      <c r="BH157" s="131"/>
      <c r="BI157" s="131"/>
      <c r="BJ157" s="85"/>
      <c r="BK157" s="85"/>
      <c r="BL157" s="85"/>
      <c r="BM157" s="134"/>
      <c r="BN157" s="134"/>
      <c r="BO157" s="134"/>
      <c r="BP157" s="134"/>
      <c r="BQ157" s="134"/>
      <c r="BR157" s="134"/>
      <c r="BS157" s="134"/>
      <c r="BT157" s="134"/>
      <c r="BU157" s="134"/>
      <c r="BV157" s="134"/>
      <c r="BW157" s="134"/>
      <c r="BX157" s="134"/>
      <c r="BY157" s="134"/>
      <c r="BZ157" s="134"/>
      <c r="CA157" s="134"/>
      <c r="CB157" s="134"/>
      <c r="CC157" s="134"/>
      <c r="CD157" s="134"/>
    </row>
    <row r="158" spans="2:82" ht="18.75" customHeight="1">
      <c r="B158" s="562" t="s">
        <v>122</v>
      </c>
      <c r="C158" s="562"/>
      <c r="D158" s="563" t="str">
        <f t="shared" si="27"/>
        <v/>
      </c>
      <c r="E158" s="563"/>
      <c r="F158" s="563"/>
      <c r="G158" s="563"/>
      <c r="H158" s="563"/>
      <c r="I158" s="563"/>
      <c r="J158" s="563"/>
      <c r="K158" s="563"/>
      <c r="L158" s="563"/>
      <c r="M158" s="564"/>
      <c r="N158" s="565"/>
      <c r="O158" s="566"/>
      <c r="P158" s="566"/>
      <c r="Q158" s="566"/>
      <c r="R158" s="566"/>
      <c r="S158" s="566"/>
      <c r="T158" s="566"/>
      <c r="U158" s="567"/>
      <c r="V158" s="565"/>
      <c r="W158" s="566"/>
      <c r="X158" s="566"/>
      <c r="Y158" s="566"/>
      <c r="Z158" s="566"/>
      <c r="AA158" s="566"/>
      <c r="AB158" s="566"/>
      <c r="AC158" s="567"/>
      <c r="AD158" s="568"/>
      <c r="AE158" s="568"/>
      <c r="AF158" s="568"/>
      <c r="AG158" s="568"/>
      <c r="AH158" s="568"/>
      <c r="AI158" s="568"/>
      <c r="AJ158" s="568"/>
      <c r="AK158" s="568"/>
      <c r="AL158" s="568"/>
      <c r="AM158" s="568"/>
      <c r="AN158" s="568"/>
      <c r="AO158" s="568"/>
      <c r="AP158" s="560"/>
      <c r="AQ158" s="558"/>
      <c r="AR158" s="558"/>
      <c r="AS158" s="561"/>
      <c r="AT158" s="558"/>
      <c r="AU158" s="558"/>
      <c r="AV158" s="558"/>
      <c r="AW158" s="559"/>
      <c r="AX158" s="560"/>
      <c r="AY158" s="558"/>
      <c r="AZ158" s="558"/>
      <c r="BA158" s="561"/>
      <c r="BB158" s="558"/>
      <c r="BC158" s="558"/>
      <c r="BD158" s="558"/>
      <c r="BE158" s="559"/>
      <c r="BF158" s="130"/>
      <c r="BG158" s="131"/>
      <c r="BH158" s="131"/>
      <c r="BI158" s="131"/>
      <c r="BJ158" s="131"/>
      <c r="BK158" s="131"/>
      <c r="BL158" s="131"/>
      <c r="BM158" s="134"/>
      <c r="BN158" s="134"/>
      <c r="BO158" s="134"/>
      <c r="BP158" s="134"/>
      <c r="BQ158" s="134"/>
      <c r="BR158" s="134"/>
      <c r="BS158" s="134"/>
      <c r="BT158" s="134"/>
      <c r="BU158" s="134"/>
      <c r="BV158" s="134"/>
      <c r="BW158" s="134"/>
      <c r="BX158" s="134"/>
      <c r="BY158" s="134"/>
      <c r="BZ158" s="134"/>
      <c r="CA158" s="134"/>
      <c r="CB158" s="134"/>
      <c r="CC158" s="134"/>
      <c r="CD158" s="134"/>
    </row>
    <row r="159" spans="2:82" ht="16.5" customHeight="1">
      <c r="B159" s="562" t="s">
        <v>123</v>
      </c>
      <c r="C159" s="562"/>
      <c r="D159" s="563" t="str">
        <f t="shared" si="27"/>
        <v/>
      </c>
      <c r="E159" s="563"/>
      <c r="F159" s="563"/>
      <c r="G159" s="563"/>
      <c r="H159" s="563"/>
      <c r="I159" s="563"/>
      <c r="J159" s="563"/>
      <c r="K159" s="563"/>
      <c r="L159" s="563"/>
      <c r="M159" s="564"/>
      <c r="N159" s="565"/>
      <c r="O159" s="566"/>
      <c r="P159" s="566"/>
      <c r="Q159" s="566"/>
      <c r="R159" s="566"/>
      <c r="S159" s="566"/>
      <c r="T159" s="566"/>
      <c r="U159" s="567"/>
      <c r="V159" s="565"/>
      <c r="W159" s="566"/>
      <c r="X159" s="566"/>
      <c r="Y159" s="566"/>
      <c r="Z159" s="566"/>
      <c r="AA159" s="566"/>
      <c r="AB159" s="566"/>
      <c r="AC159" s="567"/>
      <c r="AD159" s="568"/>
      <c r="AE159" s="568"/>
      <c r="AF159" s="568"/>
      <c r="AG159" s="568"/>
      <c r="AH159" s="568"/>
      <c r="AI159" s="568"/>
      <c r="AJ159" s="568"/>
      <c r="AK159" s="568"/>
      <c r="AL159" s="568"/>
      <c r="AM159" s="568"/>
      <c r="AN159" s="568"/>
      <c r="AO159" s="568"/>
      <c r="AP159" s="560"/>
      <c r="AQ159" s="558"/>
      <c r="AR159" s="558"/>
      <c r="AS159" s="561"/>
      <c r="AT159" s="558"/>
      <c r="AU159" s="558"/>
      <c r="AV159" s="558"/>
      <c r="AW159" s="559"/>
      <c r="AX159" s="560"/>
      <c r="AY159" s="558"/>
      <c r="AZ159" s="558"/>
      <c r="BA159" s="561"/>
      <c r="BB159" s="558"/>
      <c r="BC159" s="558"/>
      <c r="BD159" s="558"/>
      <c r="BE159" s="559"/>
      <c r="BF159" s="130"/>
      <c r="BG159" s="131"/>
      <c r="BH159" s="131"/>
      <c r="BI159" s="131"/>
      <c r="BJ159" s="85"/>
      <c r="BK159" s="85"/>
      <c r="BL159" s="85"/>
      <c r="BM159" s="134"/>
      <c r="BN159" s="134"/>
      <c r="BO159" s="134"/>
      <c r="BP159" s="134"/>
      <c r="BQ159" s="134"/>
      <c r="BR159" s="134"/>
      <c r="BS159" s="134"/>
      <c r="BT159" s="134"/>
      <c r="BU159" s="134"/>
      <c r="BV159" s="134"/>
      <c r="BW159" s="134"/>
      <c r="BX159" s="134"/>
      <c r="BY159" s="134"/>
      <c r="BZ159" s="134"/>
      <c r="CA159" s="134"/>
      <c r="CB159" s="134"/>
      <c r="CC159" s="134"/>
      <c r="CD159" s="134"/>
    </row>
    <row r="160" spans="2:82" ht="16.5" customHeight="1">
      <c r="B160" s="562" t="s">
        <v>124</v>
      </c>
      <c r="C160" s="562"/>
      <c r="D160" s="563" t="str">
        <f t="shared" si="27"/>
        <v/>
      </c>
      <c r="E160" s="563"/>
      <c r="F160" s="563"/>
      <c r="G160" s="563"/>
      <c r="H160" s="563"/>
      <c r="I160" s="563"/>
      <c r="J160" s="563"/>
      <c r="K160" s="563"/>
      <c r="L160" s="563"/>
      <c r="M160" s="564"/>
      <c r="N160" s="565"/>
      <c r="O160" s="566"/>
      <c r="P160" s="566"/>
      <c r="Q160" s="566"/>
      <c r="R160" s="566"/>
      <c r="S160" s="566"/>
      <c r="T160" s="566"/>
      <c r="U160" s="567"/>
      <c r="V160" s="565"/>
      <c r="W160" s="566"/>
      <c r="X160" s="566"/>
      <c r="Y160" s="566"/>
      <c r="Z160" s="566"/>
      <c r="AA160" s="566"/>
      <c r="AB160" s="566"/>
      <c r="AC160" s="567"/>
      <c r="AD160" s="568"/>
      <c r="AE160" s="568"/>
      <c r="AF160" s="568"/>
      <c r="AG160" s="568"/>
      <c r="AH160" s="568"/>
      <c r="AI160" s="568"/>
      <c r="AJ160" s="568"/>
      <c r="AK160" s="568"/>
      <c r="AL160" s="568"/>
      <c r="AM160" s="568"/>
      <c r="AN160" s="568"/>
      <c r="AO160" s="568"/>
      <c r="AP160" s="560"/>
      <c r="AQ160" s="558"/>
      <c r="AR160" s="558"/>
      <c r="AS160" s="561"/>
      <c r="AT160" s="558"/>
      <c r="AU160" s="558"/>
      <c r="AV160" s="558"/>
      <c r="AW160" s="559"/>
      <c r="AX160" s="560"/>
      <c r="AY160" s="558"/>
      <c r="AZ160" s="558"/>
      <c r="BA160" s="561"/>
      <c r="BB160" s="558"/>
      <c r="BC160" s="558"/>
      <c r="BD160" s="558"/>
      <c r="BE160" s="559"/>
      <c r="BF160" s="130"/>
      <c r="BG160" s="131"/>
      <c r="BH160" s="131"/>
      <c r="BI160" s="131"/>
      <c r="BJ160" s="85"/>
      <c r="BK160" s="85"/>
      <c r="BL160" s="85"/>
      <c r="BM160" s="134"/>
      <c r="BN160" s="134"/>
      <c r="BO160" s="134"/>
      <c r="BP160" s="134"/>
      <c r="BQ160" s="134"/>
      <c r="BR160" s="134"/>
      <c r="BS160" s="134"/>
      <c r="BT160" s="134"/>
      <c r="BU160" s="134"/>
      <c r="BV160" s="134"/>
      <c r="BW160" s="134"/>
      <c r="BX160" s="134"/>
      <c r="BY160" s="134"/>
      <c r="BZ160" s="134"/>
      <c r="CA160" s="134"/>
      <c r="CB160" s="134"/>
      <c r="CC160" s="134"/>
      <c r="CD160" s="134"/>
    </row>
    <row r="161" spans="2:82" ht="16.5" customHeight="1">
      <c r="B161" s="562" t="s">
        <v>125</v>
      </c>
      <c r="C161" s="562"/>
      <c r="D161" s="563" t="str">
        <f t="shared" si="27"/>
        <v/>
      </c>
      <c r="E161" s="563"/>
      <c r="F161" s="563"/>
      <c r="G161" s="563"/>
      <c r="H161" s="563"/>
      <c r="I161" s="563"/>
      <c r="J161" s="563"/>
      <c r="K161" s="563"/>
      <c r="L161" s="563"/>
      <c r="M161" s="564"/>
      <c r="N161" s="565"/>
      <c r="O161" s="566"/>
      <c r="P161" s="566"/>
      <c r="Q161" s="566"/>
      <c r="R161" s="566"/>
      <c r="S161" s="566"/>
      <c r="T161" s="566"/>
      <c r="U161" s="567"/>
      <c r="V161" s="565"/>
      <c r="W161" s="566"/>
      <c r="X161" s="566"/>
      <c r="Y161" s="566"/>
      <c r="Z161" s="566"/>
      <c r="AA161" s="566"/>
      <c r="AB161" s="566"/>
      <c r="AC161" s="567"/>
      <c r="AD161" s="568"/>
      <c r="AE161" s="568"/>
      <c r="AF161" s="568"/>
      <c r="AG161" s="568"/>
      <c r="AH161" s="568"/>
      <c r="AI161" s="568"/>
      <c r="AJ161" s="568"/>
      <c r="AK161" s="568"/>
      <c r="AL161" s="568"/>
      <c r="AM161" s="568"/>
      <c r="AN161" s="568"/>
      <c r="AO161" s="568"/>
      <c r="AP161" s="560"/>
      <c r="AQ161" s="558"/>
      <c r="AR161" s="558"/>
      <c r="AS161" s="561"/>
      <c r="AT161" s="558"/>
      <c r="AU161" s="558"/>
      <c r="AV161" s="558"/>
      <c r="AW161" s="559"/>
      <c r="AX161" s="560"/>
      <c r="AY161" s="558"/>
      <c r="AZ161" s="558"/>
      <c r="BA161" s="561"/>
      <c r="BB161" s="558"/>
      <c r="BC161" s="558"/>
      <c r="BD161" s="558"/>
      <c r="BE161" s="559"/>
      <c r="BF161" s="130"/>
      <c r="BG161" s="131"/>
      <c r="BH161" s="131"/>
      <c r="BI161" s="131"/>
      <c r="BJ161" s="85"/>
      <c r="BK161" s="85"/>
      <c r="BL161" s="85"/>
      <c r="BM161" s="134"/>
      <c r="BN161" s="134"/>
      <c r="BO161" s="134"/>
      <c r="BP161" s="134"/>
      <c r="BQ161" s="134"/>
      <c r="BR161" s="134"/>
      <c r="BS161" s="134"/>
      <c r="BT161" s="134"/>
      <c r="BU161" s="134"/>
      <c r="BV161" s="134"/>
      <c r="BW161" s="134"/>
      <c r="BX161" s="134"/>
      <c r="BY161" s="134"/>
      <c r="BZ161" s="134"/>
      <c r="CA161" s="134"/>
      <c r="CB161" s="134"/>
      <c r="CC161" s="134"/>
      <c r="CD161" s="134"/>
    </row>
    <row r="162" spans="2:82" ht="16.5" customHeight="1">
      <c r="B162" s="562" t="s">
        <v>126</v>
      </c>
      <c r="C162" s="562"/>
      <c r="D162" s="563" t="str">
        <f t="shared" si="27"/>
        <v/>
      </c>
      <c r="E162" s="563"/>
      <c r="F162" s="563"/>
      <c r="G162" s="563"/>
      <c r="H162" s="563"/>
      <c r="I162" s="563"/>
      <c r="J162" s="563"/>
      <c r="K162" s="563"/>
      <c r="L162" s="563"/>
      <c r="M162" s="564"/>
      <c r="N162" s="565"/>
      <c r="O162" s="566"/>
      <c r="P162" s="566"/>
      <c r="Q162" s="566"/>
      <c r="R162" s="566"/>
      <c r="S162" s="566"/>
      <c r="T162" s="566"/>
      <c r="U162" s="567"/>
      <c r="V162" s="565"/>
      <c r="W162" s="566"/>
      <c r="X162" s="566"/>
      <c r="Y162" s="566"/>
      <c r="Z162" s="566"/>
      <c r="AA162" s="566"/>
      <c r="AB162" s="566"/>
      <c r="AC162" s="567"/>
      <c r="AD162" s="568"/>
      <c r="AE162" s="568"/>
      <c r="AF162" s="568"/>
      <c r="AG162" s="568"/>
      <c r="AH162" s="568"/>
      <c r="AI162" s="568"/>
      <c r="AJ162" s="568"/>
      <c r="AK162" s="568"/>
      <c r="AL162" s="568"/>
      <c r="AM162" s="568"/>
      <c r="AN162" s="568"/>
      <c r="AO162" s="568"/>
      <c r="AP162" s="560"/>
      <c r="AQ162" s="558"/>
      <c r="AR162" s="558"/>
      <c r="AS162" s="561"/>
      <c r="AT162" s="558"/>
      <c r="AU162" s="558"/>
      <c r="AV162" s="558"/>
      <c r="AW162" s="559"/>
      <c r="AX162" s="560"/>
      <c r="AY162" s="558"/>
      <c r="AZ162" s="558"/>
      <c r="BA162" s="561"/>
      <c r="BB162" s="558"/>
      <c r="BC162" s="558"/>
      <c r="BD162" s="558"/>
      <c r="BE162" s="559"/>
      <c r="BF162" s="130"/>
      <c r="BG162" s="131"/>
      <c r="BH162" s="131"/>
      <c r="BI162" s="131"/>
      <c r="BJ162" s="85"/>
      <c r="BK162" s="85"/>
      <c r="BL162" s="85"/>
      <c r="BM162" s="134"/>
      <c r="BN162" s="134"/>
      <c r="BO162" s="134"/>
      <c r="BP162" s="134"/>
      <c r="BQ162" s="134"/>
      <c r="BR162" s="134"/>
      <c r="BS162" s="134"/>
      <c r="BT162" s="134"/>
      <c r="BU162" s="134"/>
      <c r="BV162" s="134"/>
      <c r="BW162" s="134"/>
      <c r="BX162" s="134"/>
      <c r="BY162" s="134"/>
      <c r="BZ162" s="134"/>
      <c r="CA162" s="134"/>
      <c r="CB162" s="134"/>
      <c r="CC162" s="134"/>
      <c r="CD162" s="134"/>
    </row>
    <row r="163" spans="2:82" ht="18.75" customHeight="1">
      <c r="B163" s="562" t="s">
        <v>190</v>
      </c>
      <c r="C163" s="562"/>
      <c r="D163" s="563" t="str">
        <f t="shared" si="27"/>
        <v/>
      </c>
      <c r="E163" s="563"/>
      <c r="F163" s="563"/>
      <c r="G163" s="563"/>
      <c r="H163" s="563"/>
      <c r="I163" s="563"/>
      <c r="J163" s="563"/>
      <c r="K163" s="563"/>
      <c r="L163" s="563"/>
      <c r="M163" s="564"/>
      <c r="N163" s="565"/>
      <c r="O163" s="566"/>
      <c r="P163" s="566"/>
      <c r="Q163" s="566"/>
      <c r="R163" s="566"/>
      <c r="S163" s="566"/>
      <c r="T163" s="566"/>
      <c r="U163" s="567"/>
      <c r="V163" s="565"/>
      <c r="W163" s="566"/>
      <c r="X163" s="566"/>
      <c r="Y163" s="566"/>
      <c r="Z163" s="566"/>
      <c r="AA163" s="566"/>
      <c r="AB163" s="566"/>
      <c r="AC163" s="567"/>
      <c r="AD163" s="568"/>
      <c r="AE163" s="568"/>
      <c r="AF163" s="568"/>
      <c r="AG163" s="568"/>
      <c r="AH163" s="568"/>
      <c r="AI163" s="568"/>
      <c r="AJ163" s="568"/>
      <c r="AK163" s="568"/>
      <c r="AL163" s="568"/>
      <c r="AM163" s="568"/>
      <c r="AN163" s="568"/>
      <c r="AO163" s="568"/>
      <c r="AP163" s="560"/>
      <c r="AQ163" s="558"/>
      <c r="AR163" s="558"/>
      <c r="AS163" s="561"/>
      <c r="AT163" s="558"/>
      <c r="AU163" s="558"/>
      <c r="AV163" s="558"/>
      <c r="AW163" s="559"/>
      <c r="AX163" s="560"/>
      <c r="AY163" s="558"/>
      <c r="AZ163" s="558"/>
      <c r="BA163" s="561"/>
      <c r="BB163" s="558"/>
      <c r="BC163" s="558"/>
      <c r="BD163" s="558"/>
      <c r="BE163" s="559"/>
      <c r="BF163" s="130"/>
      <c r="BG163" s="131"/>
      <c r="BH163" s="131"/>
      <c r="BI163" s="131"/>
      <c r="BJ163" s="131"/>
      <c r="BK163" s="131"/>
      <c r="BL163" s="131"/>
      <c r="BM163" s="134"/>
      <c r="BN163" s="134"/>
      <c r="BO163" s="134"/>
      <c r="BP163" s="134"/>
      <c r="BQ163" s="134"/>
      <c r="BR163" s="134"/>
      <c r="BS163" s="134"/>
      <c r="BT163" s="134"/>
      <c r="BU163" s="134"/>
      <c r="BV163" s="134"/>
      <c r="BW163" s="134"/>
      <c r="BX163" s="134"/>
      <c r="BY163" s="134"/>
      <c r="BZ163" s="134"/>
      <c r="CA163" s="134"/>
      <c r="CB163" s="134"/>
      <c r="CC163" s="134"/>
      <c r="CD163" s="134"/>
    </row>
    <row r="164" spans="2:82" ht="16.5" customHeight="1">
      <c r="B164" s="562" t="s">
        <v>191</v>
      </c>
      <c r="C164" s="562"/>
      <c r="D164" s="563" t="str">
        <f t="shared" si="27"/>
        <v/>
      </c>
      <c r="E164" s="563"/>
      <c r="F164" s="563"/>
      <c r="G164" s="563"/>
      <c r="H164" s="563"/>
      <c r="I164" s="563"/>
      <c r="J164" s="563"/>
      <c r="K164" s="563"/>
      <c r="L164" s="563"/>
      <c r="M164" s="564"/>
      <c r="N164" s="565"/>
      <c r="O164" s="566"/>
      <c r="P164" s="566"/>
      <c r="Q164" s="566"/>
      <c r="R164" s="566"/>
      <c r="S164" s="566"/>
      <c r="T164" s="566"/>
      <c r="U164" s="567"/>
      <c r="V164" s="565"/>
      <c r="W164" s="566"/>
      <c r="X164" s="566"/>
      <c r="Y164" s="566"/>
      <c r="Z164" s="566"/>
      <c r="AA164" s="566"/>
      <c r="AB164" s="566"/>
      <c r="AC164" s="567"/>
      <c r="AD164" s="568"/>
      <c r="AE164" s="568"/>
      <c r="AF164" s="568"/>
      <c r="AG164" s="568"/>
      <c r="AH164" s="568"/>
      <c r="AI164" s="568"/>
      <c r="AJ164" s="568"/>
      <c r="AK164" s="568"/>
      <c r="AL164" s="568"/>
      <c r="AM164" s="568"/>
      <c r="AN164" s="568"/>
      <c r="AO164" s="568"/>
      <c r="AP164" s="560"/>
      <c r="AQ164" s="558"/>
      <c r="AR164" s="558"/>
      <c r="AS164" s="561"/>
      <c r="AT164" s="558"/>
      <c r="AU164" s="558"/>
      <c r="AV164" s="558"/>
      <c r="AW164" s="559"/>
      <c r="AX164" s="560"/>
      <c r="AY164" s="558"/>
      <c r="AZ164" s="558"/>
      <c r="BA164" s="561"/>
      <c r="BB164" s="558"/>
      <c r="BC164" s="558"/>
      <c r="BD164" s="558"/>
      <c r="BE164" s="559"/>
      <c r="BF164" s="130"/>
      <c r="BG164" s="131"/>
      <c r="BH164" s="131"/>
      <c r="BI164" s="131"/>
      <c r="BJ164" s="85"/>
      <c r="BK164" s="85"/>
      <c r="BL164" s="85"/>
      <c r="BM164" s="134"/>
      <c r="BN164" s="134"/>
      <c r="BO164" s="134"/>
      <c r="BP164" s="134"/>
      <c r="BQ164" s="134"/>
      <c r="BR164" s="134"/>
      <c r="BS164" s="134"/>
      <c r="BT164" s="134"/>
      <c r="BU164" s="134"/>
      <c r="BV164" s="134"/>
      <c r="BW164" s="134"/>
      <c r="BX164" s="134"/>
      <c r="BY164" s="134"/>
      <c r="BZ164" s="134"/>
      <c r="CA164" s="134"/>
      <c r="CB164" s="134"/>
      <c r="CC164" s="134"/>
      <c r="CD164" s="134"/>
    </row>
    <row r="165" spans="2:82" ht="16.5" customHeight="1">
      <c r="B165" s="562" t="s">
        <v>192</v>
      </c>
      <c r="C165" s="562"/>
      <c r="D165" s="563" t="str">
        <f t="shared" si="27"/>
        <v/>
      </c>
      <c r="E165" s="563"/>
      <c r="F165" s="563"/>
      <c r="G165" s="563"/>
      <c r="H165" s="563"/>
      <c r="I165" s="563"/>
      <c r="J165" s="563"/>
      <c r="K165" s="563"/>
      <c r="L165" s="563"/>
      <c r="M165" s="564"/>
      <c r="N165" s="565"/>
      <c r="O165" s="566"/>
      <c r="P165" s="566"/>
      <c r="Q165" s="566"/>
      <c r="R165" s="566"/>
      <c r="S165" s="566"/>
      <c r="T165" s="566"/>
      <c r="U165" s="567"/>
      <c r="V165" s="565"/>
      <c r="W165" s="566"/>
      <c r="X165" s="566"/>
      <c r="Y165" s="566"/>
      <c r="Z165" s="566"/>
      <c r="AA165" s="566"/>
      <c r="AB165" s="566"/>
      <c r="AC165" s="567"/>
      <c r="AD165" s="568"/>
      <c r="AE165" s="568"/>
      <c r="AF165" s="568"/>
      <c r="AG165" s="568"/>
      <c r="AH165" s="568"/>
      <c r="AI165" s="568"/>
      <c r="AJ165" s="568"/>
      <c r="AK165" s="568"/>
      <c r="AL165" s="568"/>
      <c r="AM165" s="568"/>
      <c r="AN165" s="568"/>
      <c r="AO165" s="568"/>
      <c r="AP165" s="560"/>
      <c r="AQ165" s="558"/>
      <c r="AR165" s="558"/>
      <c r="AS165" s="561"/>
      <c r="AT165" s="558"/>
      <c r="AU165" s="558"/>
      <c r="AV165" s="558"/>
      <c r="AW165" s="559"/>
      <c r="AX165" s="560"/>
      <c r="AY165" s="558"/>
      <c r="AZ165" s="558"/>
      <c r="BA165" s="561"/>
      <c r="BB165" s="558"/>
      <c r="BC165" s="558"/>
      <c r="BD165" s="558"/>
      <c r="BE165" s="559"/>
      <c r="BF165" s="130"/>
      <c r="BG165" s="131"/>
      <c r="BH165" s="131"/>
      <c r="BI165" s="131"/>
      <c r="BJ165" s="85"/>
      <c r="BK165" s="85"/>
      <c r="BL165" s="85"/>
      <c r="BM165" s="134"/>
      <c r="BN165" s="134"/>
      <c r="BO165" s="134"/>
      <c r="BP165" s="134"/>
      <c r="BQ165" s="134"/>
      <c r="BR165" s="134"/>
      <c r="BS165" s="134"/>
      <c r="BT165" s="134"/>
      <c r="BU165" s="134"/>
      <c r="BV165" s="134"/>
      <c r="BW165" s="134"/>
      <c r="BX165" s="134"/>
      <c r="BY165" s="134"/>
      <c r="BZ165" s="134"/>
      <c r="CA165" s="134"/>
      <c r="CB165" s="134"/>
      <c r="CC165" s="134"/>
      <c r="CD165" s="134"/>
    </row>
    <row r="166" spans="2:82" ht="16.5" customHeight="1">
      <c r="B166" s="562" t="s">
        <v>193</v>
      </c>
      <c r="C166" s="562"/>
      <c r="D166" s="563" t="str">
        <f t="shared" si="27"/>
        <v/>
      </c>
      <c r="E166" s="563"/>
      <c r="F166" s="563"/>
      <c r="G166" s="563"/>
      <c r="H166" s="563"/>
      <c r="I166" s="563"/>
      <c r="J166" s="563"/>
      <c r="K166" s="563"/>
      <c r="L166" s="563"/>
      <c r="M166" s="564"/>
      <c r="N166" s="565"/>
      <c r="O166" s="566"/>
      <c r="P166" s="566"/>
      <c r="Q166" s="566"/>
      <c r="R166" s="566"/>
      <c r="S166" s="566"/>
      <c r="T166" s="566"/>
      <c r="U166" s="567"/>
      <c r="V166" s="565"/>
      <c r="W166" s="566"/>
      <c r="X166" s="566"/>
      <c r="Y166" s="566"/>
      <c r="Z166" s="566"/>
      <c r="AA166" s="566"/>
      <c r="AB166" s="566"/>
      <c r="AC166" s="567"/>
      <c r="AD166" s="568"/>
      <c r="AE166" s="568"/>
      <c r="AF166" s="568"/>
      <c r="AG166" s="568"/>
      <c r="AH166" s="568"/>
      <c r="AI166" s="568"/>
      <c r="AJ166" s="568"/>
      <c r="AK166" s="568"/>
      <c r="AL166" s="568"/>
      <c r="AM166" s="568"/>
      <c r="AN166" s="568"/>
      <c r="AO166" s="568"/>
      <c r="AP166" s="560"/>
      <c r="AQ166" s="558"/>
      <c r="AR166" s="558"/>
      <c r="AS166" s="561"/>
      <c r="AT166" s="558"/>
      <c r="AU166" s="558"/>
      <c r="AV166" s="558"/>
      <c r="AW166" s="559"/>
      <c r="AX166" s="560"/>
      <c r="AY166" s="558"/>
      <c r="AZ166" s="558"/>
      <c r="BA166" s="561"/>
      <c r="BB166" s="558"/>
      <c r="BC166" s="558"/>
      <c r="BD166" s="558"/>
      <c r="BE166" s="559"/>
      <c r="BF166" s="130"/>
      <c r="BG166" s="131"/>
      <c r="BH166" s="131"/>
      <c r="BI166" s="131"/>
      <c r="BJ166" s="85"/>
      <c r="BK166" s="85"/>
      <c r="BL166" s="85"/>
      <c r="BM166" s="134"/>
      <c r="BN166" s="134"/>
      <c r="BO166" s="134"/>
      <c r="BP166" s="134"/>
      <c r="BQ166" s="134"/>
      <c r="BR166" s="134"/>
      <c r="BS166" s="134"/>
      <c r="BT166" s="134"/>
      <c r="BU166" s="134"/>
      <c r="BV166" s="134"/>
      <c r="BW166" s="134"/>
      <c r="BX166" s="134"/>
      <c r="BY166" s="134"/>
      <c r="BZ166" s="134"/>
      <c r="CA166" s="134"/>
      <c r="CB166" s="134"/>
      <c r="CC166" s="134"/>
      <c r="CD166" s="134"/>
    </row>
    <row r="167" spans="2:82" ht="16.5" customHeight="1">
      <c r="B167" s="562" t="s">
        <v>194</v>
      </c>
      <c r="C167" s="562"/>
      <c r="D167" s="563" t="str">
        <f t="shared" si="27"/>
        <v/>
      </c>
      <c r="E167" s="563"/>
      <c r="F167" s="563"/>
      <c r="G167" s="563"/>
      <c r="H167" s="563"/>
      <c r="I167" s="563"/>
      <c r="J167" s="563"/>
      <c r="K167" s="563"/>
      <c r="L167" s="563"/>
      <c r="M167" s="564"/>
      <c r="N167" s="565"/>
      <c r="O167" s="566"/>
      <c r="P167" s="566"/>
      <c r="Q167" s="566"/>
      <c r="R167" s="566"/>
      <c r="S167" s="566"/>
      <c r="T167" s="566"/>
      <c r="U167" s="567"/>
      <c r="V167" s="565"/>
      <c r="W167" s="566"/>
      <c r="X167" s="566"/>
      <c r="Y167" s="566"/>
      <c r="Z167" s="566"/>
      <c r="AA167" s="566"/>
      <c r="AB167" s="566"/>
      <c r="AC167" s="567"/>
      <c r="AD167" s="568"/>
      <c r="AE167" s="568"/>
      <c r="AF167" s="568"/>
      <c r="AG167" s="568"/>
      <c r="AH167" s="568"/>
      <c r="AI167" s="568"/>
      <c r="AJ167" s="568"/>
      <c r="AK167" s="568"/>
      <c r="AL167" s="568"/>
      <c r="AM167" s="568"/>
      <c r="AN167" s="568"/>
      <c r="AO167" s="568"/>
      <c r="AP167" s="560"/>
      <c r="AQ167" s="558"/>
      <c r="AR167" s="558"/>
      <c r="AS167" s="561"/>
      <c r="AT167" s="558"/>
      <c r="AU167" s="558"/>
      <c r="AV167" s="558"/>
      <c r="AW167" s="559"/>
      <c r="AX167" s="560"/>
      <c r="AY167" s="558"/>
      <c r="AZ167" s="558"/>
      <c r="BA167" s="561"/>
      <c r="BB167" s="558"/>
      <c r="BC167" s="558"/>
      <c r="BD167" s="558"/>
      <c r="BE167" s="559"/>
      <c r="BF167" s="130"/>
      <c r="BG167" s="131"/>
      <c r="BH167" s="131"/>
      <c r="BI167" s="131"/>
      <c r="BJ167" s="85"/>
      <c r="BK167" s="85"/>
      <c r="BL167" s="85"/>
      <c r="BM167" s="134"/>
      <c r="BN167" s="134"/>
      <c r="BO167" s="134"/>
      <c r="BP167" s="134"/>
      <c r="BQ167" s="134"/>
      <c r="BR167" s="134"/>
      <c r="BS167" s="134"/>
      <c r="BT167" s="134"/>
      <c r="BU167" s="134"/>
      <c r="BV167" s="134"/>
      <c r="BW167" s="134"/>
      <c r="BX167" s="134"/>
      <c r="BY167" s="134"/>
      <c r="BZ167" s="134"/>
      <c r="CA167" s="134"/>
      <c r="CB167" s="134"/>
      <c r="CC167" s="134"/>
      <c r="CD167" s="134"/>
    </row>
    <row r="168" spans="2:82" ht="18.75" customHeight="1">
      <c r="B168" s="562" t="s">
        <v>195</v>
      </c>
      <c r="C168" s="562"/>
      <c r="D168" s="563" t="str">
        <f t="shared" si="27"/>
        <v/>
      </c>
      <c r="E168" s="563"/>
      <c r="F168" s="563"/>
      <c r="G168" s="563"/>
      <c r="H168" s="563"/>
      <c r="I168" s="563"/>
      <c r="J168" s="563"/>
      <c r="K168" s="563"/>
      <c r="L168" s="563"/>
      <c r="M168" s="564"/>
      <c r="N168" s="565"/>
      <c r="O168" s="566"/>
      <c r="P168" s="566"/>
      <c r="Q168" s="566"/>
      <c r="R168" s="566"/>
      <c r="S168" s="566"/>
      <c r="T168" s="566"/>
      <c r="U168" s="567"/>
      <c r="V168" s="565"/>
      <c r="W168" s="566"/>
      <c r="X168" s="566"/>
      <c r="Y168" s="566"/>
      <c r="Z168" s="566"/>
      <c r="AA168" s="566"/>
      <c r="AB168" s="566"/>
      <c r="AC168" s="567"/>
      <c r="AD168" s="568"/>
      <c r="AE168" s="568"/>
      <c r="AF168" s="568"/>
      <c r="AG168" s="568"/>
      <c r="AH168" s="568"/>
      <c r="AI168" s="568"/>
      <c r="AJ168" s="568"/>
      <c r="AK168" s="568"/>
      <c r="AL168" s="568"/>
      <c r="AM168" s="568"/>
      <c r="AN168" s="568"/>
      <c r="AO168" s="568"/>
      <c r="AP168" s="560"/>
      <c r="AQ168" s="558"/>
      <c r="AR168" s="558"/>
      <c r="AS168" s="561"/>
      <c r="AT168" s="558"/>
      <c r="AU168" s="558"/>
      <c r="AV168" s="558"/>
      <c r="AW168" s="559"/>
      <c r="AX168" s="560"/>
      <c r="AY168" s="558"/>
      <c r="AZ168" s="558"/>
      <c r="BA168" s="561"/>
      <c r="BB168" s="558"/>
      <c r="BC168" s="558"/>
      <c r="BD168" s="558"/>
      <c r="BE168" s="559"/>
      <c r="BF168" s="130"/>
      <c r="BG168" s="131"/>
      <c r="BH168" s="131"/>
      <c r="BI168" s="131"/>
      <c r="BJ168" s="131"/>
      <c r="BK168" s="131"/>
      <c r="BL168" s="131"/>
      <c r="BM168" s="134"/>
      <c r="BN168" s="134"/>
      <c r="BO168" s="134"/>
      <c r="BP168" s="134"/>
      <c r="BQ168" s="134"/>
      <c r="BR168" s="134"/>
      <c r="BS168" s="134"/>
      <c r="BT168" s="134"/>
      <c r="BU168" s="134"/>
      <c r="BV168" s="134"/>
      <c r="BW168" s="134"/>
      <c r="BX168" s="134"/>
      <c r="BY168" s="134"/>
      <c r="BZ168" s="134"/>
      <c r="CA168" s="134"/>
      <c r="CB168" s="134"/>
      <c r="CC168" s="134"/>
      <c r="CD168" s="134"/>
    </row>
    <row r="169" spans="2:82" ht="16.5" customHeight="1">
      <c r="B169" s="562" t="s">
        <v>196</v>
      </c>
      <c r="C169" s="562"/>
      <c r="D169" s="563" t="str">
        <f t="shared" si="27"/>
        <v/>
      </c>
      <c r="E169" s="563"/>
      <c r="F169" s="563"/>
      <c r="G169" s="563"/>
      <c r="H169" s="563"/>
      <c r="I169" s="563"/>
      <c r="J169" s="563"/>
      <c r="K169" s="563"/>
      <c r="L169" s="563"/>
      <c r="M169" s="564"/>
      <c r="N169" s="565"/>
      <c r="O169" s="566"/>
      <c r="P169" s="566"/>
      <c r="Q169" s="566"/>
      <c r="R169" s="566"/>
      <c r="S169" s="566"/>
      <c r="T169" s="566"/>
      <c r="U169" s="567"/>
      <c r="V169" s="565"/>
      <c r="W169" s="566"/>
      <c r="X169" s="566"/>
      <c r="Y169" s="566"/>
      <c r="Z169" s="566"/>
      <c r="AA169" s="566"/>
      <c r="AB169" s="566"/>
      <c r="AC169" s="567"/>
      <c r="AD169" s="568"/>
      <c r="AE169" s="568"/>
      <c r="AF169" s="568"/>
      <c r="AG169" s="568"/>
      <c r="AH169" s="568"/>
      <c r="AI169" s="568"/>
      <c r="AJ169" s="568"/>
      <c r="AK169" s="568"/>
      <c r="AL169" s="568"/>
      <c r="AM169" s="568"/>
      <c r="AN169" s="568"/>
      <c r="AO169" s="568"/>
      <c r="AP169" s="560"/>
      <c r="AQ169" s="558"/>
      <c r="AR169" s="558"/>
      <c r="AS169" s="561"/>
      <c r="AT169" s="558"/>
      <c r="AU169" s="558"/>
      <c r="AV169" s="558"/>
      <c r="AW169" s="559"/>
      <c r="AX169" s="560"/>
      <c r="AY169" s="558"/>
      <c r="AZ169" s="558"/>
      <c r="BA169" s="561"/>
      <c r="BB169" s="558"/>
      <c r="BC169" s="558"/>
      <c r="BD169" s="558"/>
      <c r="BE169" s="559"/>
      <c r="BF169" s="130"/>
      <c r="BG169" s="131"/>
      <c r="BH169" s="131"/>
      <c r="BI169" s="131"/>
      <c r="BJ169" s="85"/>
      <c r="BK169" s="85"/>
      <c r="BL169" s="85"/>
      <c r="BM169" s="134"/>
      <c r="BN169" s="134"/>
      <c r="BO169" s="134"/>
      <c r="BP169" s="134"/>
      <c r="BQ169" s="134"/>
      <c r="BR169" s="134"/>
      <c r="BS169" s="134"/>
      <c r="BT169" s="134"/>
      <c r="BU169" s="134"/>
      <c r="BV169" s="134"/>
      <c r="BW169" s="134"/>
      <c r="BX169" s="134"/>
      <c r="BY169" s="134"/>
      <c r="BZ169" s="134"/>
      <c r="CA169" s="134"/>
      <c r="CB169" s="134"/>
      <c r="CC169" s="134"/>
      <c r="CD169" s="134"/>
    </row>
    <row r="170" spans="2:82" ht="16.5" customHeight="1">
      <c r="B170" s="562" t="s">
        <v>197</v>
      </c>
      <c r="C170" s="562"/>
      <c r="D170" s="563" t="str">
        <f t="shared" si="27"/>
        <v/>
      </c>
      <c r="E170" s="563"/>
      <c r="F170" s="563"/>
      <c r="G170" s="563"/>
      <c r="H170" s="563"/>
      <c r="I170" s="563"/>
      <c r="J170" s="563"/>
      <c r="K170" s="563"/>
      <c r="L170" s="563"/>
      <c r="M170" s="564"/>
      <c r="N170" s="565"/>
      <c r="O170" s="566"/>
      <c r="P170" s="566"/>
      <c r="Q170" s="566"/>
      <c r="R170" s="566"/>
      <c r="S170" s="566"/>
      <c r="T170" s="566"/>
      <c r="U170" s="567"/>
      <c r="V170" s="565"/>
      <c r="W170" s="566"/>
      <c r="X170" s="566"/>
      <c r="Y170" s="566"/>
      <c r="Z170" s="566"/>
      <c r="AA170" s="566"/>
      <c r="AB170" s="566"/>
      <c r="AC170" s="567"/>
      <c r="AD170" s="568"/>
      <c r="AE170" s="568"/>
      <c r="AF170" s="568"/>
      <c r="AG170" s="568"/>
      <c r="AH170" s="568"/>
      <c r="AI170" s="568"/>
      <c r="AJ170" s="568"/>
      <c r="AK170" s="568"/>
      <c r="AL170" s="568"/>
      <c r="AM170" s="568"/>
      <c r="AN170" s="568"/>
      <c r="AO170" s="568"/>
      <c r="AP170" s="560"/>
      <c r="AQ170" s="558"/>
      <c r="AR170" s="558"/>
      <c r="AS170" s="561"/>
      <c r="AT170" s="558"/>
      <c r="AU170" s="558"/>
      <c r="AV170" s="558"/>
      <c r="AW170" s="559"/>
      <c r="AX170" s="560"/>
      <c r="AY170" s="558"/>
      <c r="AZ170" s="558"/>
      <c r="BA170" s="561"/>
      <c r="BB170" s="558"/>
      <c r="BC170" s="558"/>
      <c r="BD170" s="558"/>
      <c r="BE170" s="559"/>
      <c r="BF170" s="130"/>
      <c r="BG170" s="131"/>
      <c r="BH170" s="131"/>
      <c r="BI170" s="131"/>
      <c r="BJ170" s="85"/>
      <c r="BK170" s="85"/>
      <c r="BL170" s="85"/>
      <c r="BM170" s="134"/>
      <c r="BN170" s="134"/>
      <c r="BO170" s="134"/>
      <c r="BP170" s="134"/>
      <c r="BQ170" s="134"/>
      <c r="BR170" s="134"/>
      <c r="BS170" s="134"/>
      <c r="BT170" s="134"/>
      <c r="BU170" s="134"/>
      <c r="BV170" s="134"/>
      <c r="BW170" s="134"/>
      <c r="BX170" s="134"/>
      <c r="BY170" s="134"/>
      <c r="BZ170" s="134"/>
      <c r="CA170" s="134"/>
      <c r="CB170" s="134"/>
      <c r="CC170" s="134"/>
      <c r="CD170" s="134"/>
    </row>
    <row r="171" spans="2:82" ht="16.5" customHeight="1">
      <c r="B171" s="562" t="s">
        <v>198</v>
      </c>
      <c r="C171" s="562"/>
      <c r="D171" s="563" t="str">
        <f t="shared" si="27"/>
        <v/>
      </c>
      <c r="E171" s="563"/>
      <c r="F171" s="563"/>
      <c r="G171" s="563"/>
      <c r="H171" s="563"/>
      <c r="I171" s="563"/>
      <c r="J171" s="563"/>
      <c r="K171" s="563"/>
      <c r="L171" s="563"/>
      <c r="M171" s="564"/>
      <c r="N171" s="565"/>
      <c r="O171" s="566"/>
      <c r="P171" s="566"/>
      <c r="Q171" s="566"/>
      <c r="R171" s="566"/>
      <c r="S171" s="566"/>
      <c r="T171" s="566"/>
      <c r="U171" s="567"/>
      <c r="V171" s="565"/>
      <c r="W171" s="566"/>
      <c r="X171" s="566"/>
      <c r="Y171" s="566"/>
      <c r="Z171" s="566"/>
      <c r="AA171" s="566"/>
      <c r="AB171" s="566"/>
      <c r="AC171" s="567"/>
      <c r="AD171" s="568"/>
      <c r="AE171" s="568"/>
      <c r="AF171" s="568"/>
      <c r="AG171" s="568"/>
      <c r="AH171" s="568"/>
      <c r="AI171" s="568"/>
      <c r="AJ171" s="568"/>
      <c r="AK171" s="568"/>
      <c r="AL171" s="568"/>
      <c r="AM171" s="568"/>
      <c r="AN171" s="568"/>
      <c r="AO171" s="568"/>
      <c r="AP171" s="560"/>
      <c r="AQ171" s="558"/>
      <c r="AR171" s="558"/>
      <c r="AS171" s="561"/>
      <c r="AT171" s="558"/>
      <c r="AU171" s="558"/>
      <c r="AV171" s="558"/>
      <c r="AW171" s="559"/>
      <c r="AX171" s="560"/>
      <c r="AY171" s="558"/>
      <c r="AZ171" s="558"/>
      <c r="BA171" s="561"/>
      <c r="BB171" s="558"/>
      <c r="BC171" s="558"/>
      <c r="BD171" s="558"/>
      <c r="BE171" s="559"/>
      <c r="BF171" s="130"/>
      <c r="BG171" s="131"/>
      <c r="BH171" s="131"/>
      <c r="BI171" s="131"/>
      <c r="BJ171" s="85"/>
      <c r="BK171" s="85"/>
      <c r="BL171" s="85"/>
      <c r="BM171" s="134"/>
      <c r="BN171" s="134"/>
      <c r="BO171" s="134"/>
      <c r="BP171" s="134"/>
      <c r="BQ171" s="134"/>
      <c r="BR171" s="134"/>
      <c r="BS171" s="134"/>
      <c r="BT171" s="134"/>
      <c r="BU171" s="134"/>
      <c r="BV171" s="134"/>
      <c r="BW171" s="134"/>
      <c r="BX171" s="134"/>
      <c r="BY171" s="134"/>
      <c r="BZ171" s="134"/>
      <c r="CA171" s="134"/>
      <c r="CB171" s="134"/>
      <c r="CC171" s="134"/>
      <c r="CD171" s="134"/>
    </row>
    <row r="172" spans="2:82" ht="16.5" customHeight="1">
      <c r="B172" s="562" t="s">
        <v>199</v>
      </c>
      <c r="C172" s="562"/>
      <c r="D172" s="563" t="str">
        <f t="shared" si="27"/>
        <v/>
      </c>
      <c r="E172" s="563"/>
      <c r="F172" s="563"/>
      <c r="G172" s="563"/>
      <c r="H172" s="563"/>
      <c r="I172" s="563"/>
      <c r="J172" s="563"/>
      <c r="K172" s="563"/>
      <c r="L172" s="563"/>
      <c r="M172" s="564"/>
      <c r="N172" s="565"/>
      <c r="O172" s="566"/>
      <c r="P172" s="566"/>
      <c r="Q172" s="566"/>
      <c r="R172" s="566"/>
      <c r="S172" s="566"/>
      <c r="T172" s="566"/>
      <c r="U172" s="567"/>
      <c r="V172" s="565"/>
      <c r="W172" s="566"/>
      <c r="X172" s="566"/>
      <c r="Y172" s="566"/>
      <c r="Z172" s="566"/>
      <c r="AA172" s="566"/>
      <c r="AB172" s="566"/>
      <c r="AC172" s="567"/>
      <c r="AD172" s="568"/>
      <c r="AE172" s="568"/>
      <c r="AF172" s="568"/>
      <c r="AG172" s="568"/>
      <c r="AH172" s="568"/>
      <c r="AI172" s="568"/>
      <c r="AJ172" s="568"/>
      <c r="AK172" s="568"/>
      <c r="AL172" s="568"/>
      <c r="AM172" s="568"/>
      <c r="AN172" s="568"/>
      <c r="AO172" s="568"/>
      <c r="AP172" s="560"/>
      <c r="AQ172" s="558"/>
      <c r="AR172" s="558"/>
      <c r="AS172" s="561"/>
      <c r="AT172" s="558"/>
      <c r="AU172" s="558"/>
      <c r="AV172" s="558"/>
      <c r="AW172" s="559"/>
      <c r="AX172" s="560"/>
      <c r="AY172" s="558"/>
      <c r="AZ172" s="558"/>
      <c r="BA172" s="561"/>
      <c r="BB172" s="558"/>
      <c r="BC172" s="558"/>
      <c r="BD172" s="558"/>
      <c r="BE172" s="559"/>
      <c r="BF172" s="130"/>
      <c r="BG172" s="131"/>
      <c r="BH172" s="131"/>
      <c r="BI172" s="131"/>
      <c r="BJ172" s="85"/>
      <c r="BK172" s="85"/>
      <c r="BL172" s="85"/>
      <c r="BM172" s="134"/>
      <c r="BN172" s="134"/>
      <c r="BO172" s="134"/>
      <c r="BP172" s="134"/>
      <c r="BQ172" s="134"/>
      <c r="BR172" s="134"/>
      <c r="BS172" s="134"/>
      <c r="BT172" s="134"/>
      <c r="BU172" s="134"/>
      <c r="BV172" s="134"/>
      <c r="BW172" s="134"/>
      <c r="BX172" s="134"/>
      <c r="BY172" s="134"/>
      <c r="BZ172" s="134"/>
      <c r="CA172" s="134"/>
      <c r="CB172" s="134"/>
      <c r="CC172" s="134"/>
      <c r="CD172" s="134"/>
    </row>
    <row r="173" spans="2:82" ht="18.75" customHeight="1">
      <c r="B173" s="562" t="s">
        <v>200</v>
      </c>
      <c r="C173" s="562"/>
      <c r="D173" s="563" t="str">
        <f t="shared" si="27"/>
        <v/>
      </c>
      <c r="E173" s="563"/>
      <c r="F173" s="563"/>
      <c r="G173" s="563"/>
      <c r="H173" s="563"/>
      <c r="I173" s="563"/>
      <c r="J173" s="563"/>
      <c r="K173" s="563"/>
      <c r="L173" s="563"/>
      <c r="M173" s="564"/>
      <c r="N173" s="565"/>
      <c r="O173" s="566"/>
      <c r="P173" s="566"/>
      <c r="Q173" s="566"/>
      <c r="R173" s="566"/>
      <c r="S173" s="566"/>
      <c r="T173" s="566"/>
      <c r="U173" s="567"/>
      <c r="V173" s="565"/>
      <c r="W173" s="566"/>
      <c r="X173" s="566"/>
      <c r="Y173" s="566"/>
      <c r="Z173" s="566"/>
      <c r="AA173" s="566"/>
      <c r="AB173" s="566"/>
      <c r="AC173" s="567"/>
      <c r="AD173" s="568"/>
      <c r="AE173" s="568"/>
      <c r="AF173" s="568"/>
      <c r="AG173" s="568"/>
      <c r="AH173" s="568"/>
      <c r="AI173" s="568"/>
      <c r="AJ173" s="568"/>
      <c r="AK173" s="568"/>
      <c r="AL173" s="568"/>
      <c r="AM173" s="568"/>
      <c r="AN173" s="568"/>
      <c r="AO173" s="568"/>
      <c r="AP173" s="560"/>
      <c r="AQ173" s="558"/>
      <c r="AR173" s="558"/>
      <c r="AS173" s="561"/>
      <c r="AT173" s="558"/>
      <c r="AU173" s="558"/>
      <c r="AV173" s="558"/>
      <c r="AW173" s="559"/>
      <c r="AX173" s="560"/>
      <c r="AY173" s="558"/>
      <c r="AZ173" s="558"/>
      <c r="BA173" s="561"/>
      <c r="BB173" s="558"/>
      <c r="BC173" s="558"/>
      <c r="BD173" s="558"/>
      <c r="BE173" s="559"/>
      <c r="BF173" s="130"/>
      <c r="BG173" s="131"/>
      <c r="BH173" s="131"/>
      <c r="BI173" s="131"/>
      <c r="BJ173" s="131"/>
      <c r="BK173" s="131"/>
      <c r="BL173" s="131"/>
      <c r="BM173" s="134"/>
      <c r="BN173" s="134"/>
      <c r="BO173" s="134"/>
      <c r="BP173" s="134"/>
      <c r="BQ173" s="134"/>
      <c r="BR173" s="134"/>
      <c r="BS173" s="134"/>
      <c r="BT173" s="134"/>
      <c r="BU173" s="134"/>
      <c r="BV173" s="134"/>
      <c r="BW173" s="134"/>
      <c r="BX173" s="134"/>
      <c r="BY173" s="134"/>
      <c r="BZ173" s="134"/>
      <c r="CA173" s="134"/>
      <c r="CB173" s="134"/>
      <c r="CC173" s="134"/>
      <c r="CD173" s="134"/>
    </row>
    <row r="174" spans="2:82" ht="16.5" customHeight="1">
      <c r="B174" s="562" t="s">
        <v>201</v>
      </c>
      <c r="C174" s="562"/>
      <c r="D174" s="563" t="str">
        <f t="shared" si="27"/>
        <v/>
      </c>
      <c r="E174" s="563"/>
      <c r="F174" s="563"/>
      <c r="G174" s="563"/>
      <c r="H174" s="563"/>
      <c r="I174" s="563"/>
      <c r="J174" s="563"/>
      <c r="K174" s="563"/>
      <c r="L174" s="563"/>
      <c r="M174" s="564"/>
      <c r="N174" s="565"/>
      <c r="O174" s="566"/>
      <c r="P174" s="566"/>
      <c r="Q174" s="566"/>
      <c r="R174" s="566"/>
      <c r="S174" s="566"/>
      <c r="T174" s="566"/>
      <c r="U174" s="567"/>
      <c r="V174" s="565"/>
      <c r="W174" s="566"/>
      <c r="X174" s="566"/>
      <c r="Y174" s="566"/>
      <c r="Z174" s="566"/>
      <c r="AA174" s="566"/>
      <c r="AB174" s="566"/>
      <c r="AC174" s="567"/>
      <c r="AD174" s="568"/>
      <c r="AE174" s="568"/>
      <c r="AF174" s="568"/>
      <c r="AG174" s="568"/>
      <c r="AH174" s="568"/>
      <c r="AI174" s="568"/>
      <c r="AJ174" s="568"/>
      <c r="AK174" s="568"/>
      <c r="AL174" s="568"/>
      <c r="AM174" s="568"/>
      <c r="AN174" s="568"/>
      <c r="AO174" s="568"/>
      <c r="AP174" s="560"/>
      <c r="AQ174" s="558"/>
      <c r="AR174" s="558"/>
      <c r="AS174" s="561"/>
      <c r="AT174" s="558"/>
      <c r="AU174" s="558"/>
      <c r="AV174" s="558"/>
      <c r="AW174" s="559"/>
      <c r="AX174" s="560"/>
      <c r="AY174" s="558"/>
      <c r="AZ174" s="558"/>
      <c r="BA174" s="561"/>
      <c r="BB174" s="558"/>
      <c r="BC174" s="558"/>
      <c r="BD174" s="558"/>
      <c r="BE174" s="559"/>
      <c r="BF174" s="130"/>
      <c r="BG174" s="131"/>
      <c r="BH174" s="131"/>
      <c r="BI174" s="131"/>
      <c r="BJ174" s="85"/>
      <c r="BK174" s="85"/>
      <c r="BL174" s="85"/>
      <c r="BM174" s="134"/>
      <c r="BN174" s="134"/>
      <c r="BO174" s="134"/>
      <c r="BP174" s="134"/>
      <c r="BQ174" s="134"/>
      <c r="BR174" s="134"/>
      <c r="BS174" s="134"/>
      <c r="BT174" s="134"/>
      <c r="BU174" s="134"/>
      <c r="BV174" s="134"/>
      <c r="BW174" s="134"/>
      <c r="BX174" s="134"/>
      <c r="BY174" s="134"/>
      <c r="BZ174" s="134"/>
      <c r="CA174" s="134"/>
      <c r="CB174" s="134"/>
      <c r="CC174" s="134"/>
      <c r="CD174" s="134"/>
    </row>
    <row r="175" spans="2:82" ht="16.5" customHeight="1">
      <c r="B175" s="562" t="s">
        <v>202</v>
      </c>
      <c r="C175" s="562"/>
      <c r="D175" s="563" t="str">
        <f t="shared" si="27"/>
        <v/>
      </c>
      <c r="E175" s="563"/>
      <c r="F175" s="563"/>
      <c r="G175" s="563"/>
      <c r="H175" s="563"/>
      <c r="I175" s="563"/>
      <c r="J175" s="563"/>
      <c r="K175" s="563"/>
      <c r="L175" s="563"/>
      <c r="M175" s="564"/>
      <c r="N175" s="565"/>
      <c r="O175" s="566"/>
      <c r="P175" s="566"/>
      <c r="Q175" s="566"/>
      <c r="R175" s="566"/>
      <c r="S175" s="566"/>
      <c r="T175" s="566"/>
      <c r="U175" s="567"/>
      <c r="V175" s="565"/>
      <c r="W175" s="566"/>
      <c r="X175" s="566"/>
      <c r="Y175" s="566"/>
      <c r="Z175" s="566"/>
      <c r="AA175" s="566"/>
      <c r="AB175" s="566"/>
      <c r="AC175" s="567"/>
      <c r="AD175" s="568"/>
      <c r="AE175" s="568"/>
      <c r="AF175" s="568"/>
      <c r="AG175" s="568"/>
      <c r="AH175" s="568"/>
      <c r="AI175" s="568"/>
      <c r="AJ175" s="568"/>
      <c r="AK175" s="568"/>
      <c r="AL175" s="568"/>
      <c r="AM175" s="568"/>
      <c r="AN175" s="568"/>
      <c r="AO175" s="568"/>
      <c r="AP175" s="560"/>
      <c r="AQ175" s="558"/>
      <c r="AR175" s="558"/>
      <c r="AS175" s="561"/>
      <c r="AT175" s="558"/>
      <c r="AU175" s="558"/>
      <c r="AV175" s="558"/>
      <c r="AW175" s="559"/>
      <c r="AX175" s="560"/>
      <c r="AY175" s="558"/>
      <c r="AZ175" s="558"/>
      <c r="BA175" s="561"/>
      <c r="BB175" s="558"/>
      <c r="BC175" s="558"/>
      <c r="BD175" s="558"/>
      <c r="BE175" s="559"/>
      <c r="BF175" s="130"/>
      <c r="BG175" s="131"/>
      <c r="BH175" s="131"/>
      <c r="BI175" s="131"/>
      <c r="BJ175" s="85"/>
      <c r="BK175" s="85"/>
      <c r="BL175" s="85"/>
      <c r="BM175" s="134"/>
      <c r="BN175" s="134"/>
      <c r="BO175" s="134"/>
      <c r="BP175" s="134"/>
      <c r="BQ175" s="134"/>
      <c r="BR175" s="134"/>
      <c r="BS175" s="134"/>
      <c r="BT175" s="134"/>
      <c r="BU175" s="134"/>
      <c r="BV175" s="134"/>
      <c r="BW175" s="134"/>
      <c r="BX175" s="134"/>
      <c r="BY175" s="134"/>
      <c r="BZ175" s="134"/>
      <c r="CA175" s="134"/>
      <c r="CB175" s="134"/>
      <c r="CC175" s="134"/>
      <c r="CD175" s="134"/>
    </row>
    <row r="176" spans="2:82" ht="16.5" customHeight="1">
      <c r="B176" s="562" t="s">
        <v>203</v>
      </c>
      <c r="C176" s="562"/>
      <c r="D176" s="563" t="str">
        <f t="shared" si="27"/>
        <v/>
      </c>
      <c r="E176" s="563"/>
      <c r="F176" s="563"/>
      <c r="G176" s="563"/>
      <c r="H176" s="563"/>
      <c r="I176" s="563"/>
      <c r="J176" s="563"/>
      <c r="K176" s="563"/>
      <c r="L176" s="563"/>
      <c r="M176" s="564"/>
      <c r="N176" s="565"/>
      <c r="O176" s="566"/>
      <c r="P176" s="566"/>
      <c r="Q176" s="566"/>
      <c r="R176" s="566"/>
      <c r="S176" s="566"/>
      <c r="T176" s="566"/>
      <c r="U176" s="567"/>
      <c r="V176" s="565"/>
      <c r="W176" s="566"/>
      <c r="X176" s="566"/>
      <c r="Y176" s="566"/>
      <c r="Z176" s="566"/>
      <c r="AA176" s="566"/>
      <c r="AB176" s="566"/>
      <c r="AC176" s="567"/>
      <c r="AD176" s="568"/>
      <c r="AE176" s="568"/>
      <c r="AF176" s="568"/>
      <c r="AG176" s="568"/>
      <c r="AH176" s="568"/>
      <c r="AI176" s="568"/>
      <c r="AJ176" s="568"/>
      <c r="AK176" s="568"/>
      <c r="AL176" s="568"/>
      <c r="AM176" s="568"/>
      <c r="AN176" s="568"/>
      <c r="AO176" s="568"/>
      <c r="AP176" s="560"/>
      <c r="AQ176" s="558"/>
      <c r="AR176" s="558"/>
      <c r="AS176" s="561"/>
      <c r="AT176" s="558"/>
      <c r="AU176" s="558"/>
      <c r="AV176" s="558"/>
      <c r="AW176" s="559"/>
      <c r="AX176" s="560"/>
      <c r="AY176" s="558"/>
      <c r="AZ176" s="558"/>
      <c r="BA176" s="561"/>
      <c r="BB176" s="558"/>
      <c r="BC176" s="558"/>
      <c r="BD176" s="558"/>
      <c r="BE176" s="559"/>
      <c r="BF176" s="130"/>
      <c r="BG176" s="131"/>
      <c r="BH176" s="131"/>
      <c r="BI176" s="131"/>
      <c r="BJ176" s="85"/>
      <c r="BK176" s="85"/>
      <c r="BL176" s="85"/>
      <c r="BM176" s="134"/>
      <c r="BN176" s="134"/>
      <c r="BO176" s="134"/>
      <c r="BP176" s="134"/>
      <c r="BQ176" s="134"/>
      <c r="BR176" s="134"/>
      <c r="BS176" s="134"/>
      <c r="BT176" s="134"/>
      <c r="BU176" s="134"/>
      <c r="BV176" s="134"/>
      <c r="BW176" s="134"/>
      <c r="BX176" s="134"/>
      <c r="BY176" s="134"/>
      <c r="BZ176" s="134"/>
      <c r="CA176" s="134"/>
      <c r="CB176" s="134"/>
      <c r="CC176" s="134"/>
      <c r="CD176" s="134"/>
    </row>
    <row r="177" spans="2:82" ht="16.5" customHeight="1">
      <c r="B177" s="562" t="s">
        <v>204</v>
      </c>
      <c r="C177" s="562"/>
      <c r="D177" s="563" t="str">
        <f t="shared" si="27"/>
        <v/>
      </c>
      <c r="E177" s="563"/>
      <c r="F177" s="563"/>
      <c r="G177" s="563"/>
      <c r="H177" s="563"/>
      <c r="I177" s="563"/>
      <c r="J177" s="563"/>
      <c r="K177" s="563"/>
      <c r="L177" s="563"/>
      <c r="M177" s="564"/>
      <c r="N177" s="565"/>
      <c r="O177" s="566"/>
      <c r="P177" s="566"/>
      <c r="Q177" s="566"/>
      <c r="R177" s="566"/>
      <c r="S177" s="566"/>
      <c r="T177" s="566"/>
      <c r="U177" s="567"/>
      <c r="V177" s="565"/>
      <c r="W177" s="566"/>
      <c r="X177" s="566"/>
      <c r="Y177" s="566"/>
      <c r="Z177" s="566"/>
      <c r="AA177" s="566"/>
      <c r="AB177" s="566"/>
      <c r="AC177" s="567"/>
      <c r="AD177" s="568"/>
      <c r="AE177" s="568"/>
      <c r="AF177" s="568"/>
      <c r="AG177" s="568"/>
      <c r="AH177" s="568"/>
      <c r="AI177" s="568"/>
      <c r="AJ177" s="568"/>
      <c r="AK177" s="568"/>
      <c r="AL177" s="568"/>
      <c r="AM177" s="568"/>
      <c r="AN177" s="568"/>
      <c r="AO177" s="568"/>
      <c r="AP177" s="560"/>
      <c r="AQ177" s="558"/>
      <c r="AR177" s="558"/>
      <c r="AS177" s="561"/>
      <c r="AT177" s="558"/>
      <c r="AU177" s="558"/>
      <c r="AV177" s="558"/>
      <c r="AW177" s="559"/>
      <c r="AX177" s="560"/>
      <c r="AY177" s="558"/>
      <c r="AZ177" s="558"/>
      <c r="BA177" s="561"/>
      <c r="BB177" s="558"/>
      <c r="BC177" s="558"/>
      <c r="BD177" s="558"/>
      <c r="BE177" s="559"/>
      <c r="BF177" s="130"/>
      <c r="BG177" s="131"/>
      <c r="BH177" s="131"/>
      <c r="BI177" s="131"/>
      <c r="BJ177" s="85"/>
      <c r="BK177" s="85"/>
      <c r="BL177" s="85"/>
      <c r="BM177" s="134"/>
      <c r="BN177" s="134"/>
      <c r="BO177" s="134"/>
      <c r="BP177" s="134"/>
      <c r="BQ177" s="134"/>
      <c r="BR177" s="134"/>
      <c r="BS177" s="134"/>
      <c r="BT177" s="134"/>
      <c r="BU177" s="134"/>
      <c r="BV177" s="134"/>
      <c r="BW177" s="134"/>
      <c r="BX177" s="134"/>
      <c r="BY177" s="134"/>
      <c r="BZ177" s="134"/>
      <c r="CA177" s="134"/>
      <c r="CB177" s="134"/>
      <c r="CC177" s="134"/>
      <c r="CD177" s="134"/>
    </row>
    <row r="178" spans="2:82" ht="18.75" customHeight="1">
      <c r="B178" s="562" t="s">
        <v>205</v>
      </c>
      <c r="C178" s="562"/>
      <c r="D178" s="563" t="str">
        <f t="shared" si="27"/>
        <v/>
      </c>
      <c r="E178" s="563"/>
      <c r="F178" s="563"/>
      <c r="G178" s="563"/>
      <c r="H178" s="563"/>
      <c r="I178" s="563"/>
      <c r="J178" s="563"/>
      <c r="K178" s="563"/>
      <c r="L178" s="563"/>
      <c r="M178" s="564"/>
      <c r="N178" s="565"/>
      <c r="O178" s="566"/>
      <c r="P178" s="566"/>
      <c r="Q178" s="566"/>
      <c r="R178" s="566"/>
      <c r="S178" s="566"/>
      <c r="T178" s="566"/>
      <c r="U178" s="567"/>
      <c r="V178" s="565"/>
      <c r="W178" s="566"/>
      <c r="X178" s="566"/>
      <c r="Y178" s="566"/>
      <c r="Z178" s="566"/>
      <c r="AA178" s="566"/>
      <c r="AB178" s="566"/>
      <c r="AC178" s="567"/>
      <c r="AD178" s="568"/>
      <c r="AE178" s="568"/>
      <c r="AF178" s="568"/>
      <c r="AG178" s="568"/>
      <c r="AH178" s="568"/>
      <c r="AI178" s="568"/>
      <c r="AJ178" s="568"/>
      <c r="AK178" s="568"/>
      <c r="AL178" s="568"/>
      <c r="AM178" s="568"/>
      <c r="AN178" s="568"/>
      <c r="AO178" s="568"/>
      <c r="AP178" s="560"/>
      <c r="AQ178" s="558"/>
      <c r="AR178" s="558"/>
      <c r="AS178" s="561"/>
      <c r="AT178" s="558"/>
      <c r="AU178" s="558"/>
      <c r="AV178" s="558"/>
      <c r="AW178" s="559"/>
      <c r="AX178" s="560"/>
      <c r="AY178" s="558"/>
      <c r="AZ178" s="558"/>
      <c r="BA178" s="561"/>
      <c r="BB178" s="558"/>
      <c r="BC178" s="558"/>
      <c r="BD178" s="558"/>
      <c r="BE178" s="559"/>
      <c r="BF178" s="130"/>
      <c r="BG178" s="131"/>
      <c r="BH178" s="131"/>
      <c r="BI178" s="131"/>
      <c r="BJ178" s="131"/>
      <c r="BK178" s="131"/>
      <c r="BL178" s="131"/>
      <c r="BM178" s="134"/>
      <c r="BN178" s="134"/>
      <c r="BO178" s="134"/>
      <c r="BP178" s="134"/>
      <c r="BQ178" s="134"/>
      <c r="BR178" s="134"/>
      <c r="BS178" s="134"/>
      <c r="BT178" s="134"/>
      <c r="BU178" s="134"/>
      <c r="BV178" s="134"/>
      <c r="BW178" s="134"/>
      <c r="BX178" s="134"/>
      <c r="BY178" s="134"/>
      <c r="BZ178" s="134"/>
      <c r="CA178" s="134"/>
      <c r="CB178" s="134"/>
      <c r="CC178" s="134"/>
      <c r="CD178" s="134"/>
    </row>
    <row r="179" spans="2:82" ht="16.5" customHeight="1">
      <c r="B179" s="562" t="s">
        <v>206</v>
      </c>
      <c r="C179" s="562"/>
      <c r="D179" s="563" t="str">
        <f t="shared" si="27"/>
        <v/>
      </c>
      <c r="E179" s="563"/>
      <c r="F179" s="563"/>
      <c r="G179" s="563"/>
      <c r="H179" s="563"/>
      <c r="I179" s="563"/>
      <c r="J179" s="563"/>
      <c r="K179" s="563"/>
      <c r="L179" s="563"/>
      <c r="M179" s="564"/>
      <c r="N179" s="565"/>
      <c r="O179" s="566"/>
      <c r="P179" s="566"/>
      <c r="Q179" s="566"/>
      <c r="R179" s="566"/>
      <c r="S179" s="566"/>
      <c r="T179" s="566"/>
      <c r="U179" s="567"/>
      <c r="V179" s="565"/>
      <c r="W179" s="566"/>
      <c r="X179" s="566"/>
      <c r="Y179" s="566"/>
      <c r="Z179" s="566"/>
      <c r="AA179" s="566"/>
      <c r="AB179" s="566"/>
      <c r="AC179" s="567"/>
      <c r="AD179" s="568"/>
      <c r="AE179" s="568"/>
      <c r="AF179" s="568"/>
      <c r="AG179" s="568"/>
      <c r="AH179" s="568"/>
      <c r="AI179" s="568"/>
      <c r="AJ179" s="568"/>
      <c r="AK179" s="568"/>
      <c r="AL179" s="568"/>
      <c r="AM179" s="568"/>
      <c r="AN179" s="568"/>
      <c r="AO179" s="568"/>
      <c r="AP179" s="560"/>
      <c r="AQ179" s="558"/>
      <c r="AR179" s="558"/>
      <c r="AS179" s="561"/>
      <c r="AT179" s="558"/>
      <c r="AU179" s="558"/>
      <c r="AV179" s="558"/>
      <c r="AW179" s="559"/>
      <c r="AX179" s="560"/>
      <c r="AY179" s="558"/>
      <c r="AZ179" s="558"/>
      <c r="BA179" s="561"/>
      <c r="BB179" s="558"/>
      <c r="BC179" s="558"/>
      <c r="BD179" s="558"/>
      <c r="BE179" s="559"/>
      <c r="BF179" s="130"/>
      <c r="BG179" s="131"/>
      <c r="BH179" s="131"/>
      <c r="BI179" s="131"/>
      <c r="BJ179" s="85"/>
      <c r="BK179" s="85"/>
      <c r="BL179" s="85"/>
      <c r="BM179" s="134"/>
      <c r="BN179" s="134"/>
      <c r="BO179" s="134"/>
      <c r="BP179" s="134"/>
      <c r="BQ179" s="134"/>
      <c r="BR179" s="134"/>
      <c r="BS179" s="134"/>
      <c r="BT179" s="134"/>
      <c r="BU179" s="134"/>
      <c r="BV179" s="134"/>
      <c r="BW179" s="134"/>
      <c r="BX179" s="134"/>
      <c r="BY179" s="134"/>
      <c r="BZ179" s="134"/>
      <c r="CA179" s="134"/>
      <c r="CB179" s="134"/>
      <c r="CC179" s="134"/>
      <c r="CD179" s="134"/>
    </row>
    <row r="180" spans="2:82" ht="16.5" customHeight="1">
      <c r="B180" s="562" t="s">
        <v>207</v>
      </c>
      <c r="C180" s="562"/>
      <c r="D180" s="563" t="str">
        <f t="shared" si="27"/>
        <v/>
      </c>
      <c r="E180" s="563"/>
      <c r="F180" s="563"/>
      <c r="G180" s="563"/>
      <c r="H180" s="563"/>
      <c r="I180" s="563"/>
      <c r="J180" s="563"/>
      <c r="K180" s="563"/>
      <c r="L180" s="563"/>
      <c r="M180" s="564"/>
      <c r="N180" s="565"/>
      <c r="O180" s="566"/>
      <c r="P180" s="566"/>
      <c r="Q180" s="566"/>
      <c r="R180" s="566"/>
      <c r="S180" s="566"/>
      <c r="T180" s="566"/>
      <c r="U180" s="567"/>
      <c r="V180" s="565"/>
      <c r="W180" s="566"/>
      <c r="X180" s="566"/>
      <c r="Y180" s="566"/>
      <c r="Z180" s="566"/>
      <c r="AA180" s="566"/>
      <c r="AB180" s="566"/>
      <c r="AC180" s="567"/>
      <c r="AD180" s="568"/>
      <c r="AE180" s="568"/>
      <c r="AF180" s="568"/>
      <c r="AG180" s="568"/>
      <c r="AH180" s="568"/>
      <c r="AI180" s="568"/>
      <c r="AJ180" s="568"/>
      <c r="AK180" s="568"/>
      <c r="AL180" s="568"/>
      <c r="AM180" s="568"/>
      <c r="AN180" s="568"/>
      <c r="AO180" s="568"/>
      <c r="AP180" s="560"/>
      <c r="AQ180" s="558"/>
      <c r="AR180" s="558"/>
      <c r="AS180" s="561"/>
      <c r="AT180" s="558"/>
      <c r="AU180" s="558"/>
      <c r="AV180" s="558"/>
      <c r="AW180" s="559"/>
      <c r="AX180" s="560"/>
      <c r="AY180" s="558"/>
      <c r="AZ180" s="558"/>
      <c r="BA180" s="561"/>
      <c r="BB180" s="558"/>
      <c r="BC180" s="558"/>
      <c r="BD180" s="558"/>
      <c r="BE180" s="559"/>
      <c r="BF180" s="130"/>
      <c r="BG180" s="131"/>
      <c r="BH180" s="131"/>
      <c r="BI180" s="131"/>
      <c r="BJ180" s="85"/>
      <c r="BK180" s="85"/>
      <c r="BL180" s="85"/>
      <c r="BM180" s="134"/>
      <c r="BN180" s="134"/>
      <c r="BO180" s="134"/>
      <c r="BP180" s="134"/>
      <c r="BQ180" s="134"/>
      <c r="BR180" s="134"/>
      <c r="BS180" s="134"/>
      <c r="BT180" s="134"/>
      <c r="BU180" s="134"/>
      <c r="BV180" s="134"/>
      <c r="BW180" s="134"/>
      <c r="BX180" s="134"/>
      <c r="BY180" s="134"/>
      <c r="BZ180" s="134"/>
      <c r="CA180" s="134"/>
      <c r="CB180" s="134"/>
      <c r="CC180" s="134"/>
      <c r="CD180" s="134"/>
    </row>
    <row r="181" spans="2:82" ht="16.5" customHeight="1">
      <c r="B181" s="562" t="s">
        <v>208</v>
      </c>
      <c r="C181" s="562"/>
      <c r="D181" s="563" t="str">
        <f t="shared" si="27"/>
        <v/>
      </c>
      <c r="E181" s="563"/>
      <c r="F181" s="563"/>
      <c r="G181" s="563"/>
      <c r="H181" s="563"/>
      <c r="I181" s="563"/>
      <c r="J181" s="563"/>
      <c r="K181" s="563"/>
      <c r="L181" s="563"/>
      <c r="M181" s="564"/>
      <c r="N181" s="565"/>
      <c r="O181" s="566"/>
      <c r="P181" s="566"/>
      <c r="Q181" s="566"/>
      <c r="R181" s="566"/>
      <c r="S181" s="566"/>
      <c r="T181" s="566"/>
      <c r="U181" s="567"/>
      <c r="V181" s="565"/>
      <c r="W181" s="566"/>
      <c r="X181" s="566"/>
      <c r="Y181" s="566"/>
      <c r="Z181" s="566"/>
      <c r="AA181" s="566"/>
      <c r="AB181" s="566"/>
      <c r="AC181" s="567"/>
      <c r="AD181" s="568"/>
      <c r="AE181" s="568"/>
      <c r="AF181" s="568"/>
      <c r="AG181" s="568"/>
      <c r="AH181" s="568"/>
      <c r="AI181" s="568"/>
      <c r="AJ181" s="568"/>
      <c r="AK181" s="568"/>
      <c r="AL181" s="568"/>
      <c r="AM181" s="568"/>
      <c r="AN181" s="568"/>
      <c r="AO181" s="568"/>
      <c r="AP181" s="560"/>
      <c r="AQ181" s="558"/>
      <c r="AR181" s="558"/>
      <c r="AS181" s="561"/>
      <c r="AT181" s="558"/>
      <c r="AU181" s="558"/>
      <c r="AV181" s="558"/>
      <c r="AW181" s="559"/>
      <c r="AX181" s="560"/>
      <c r="AY181" s="558"/>
      <c r="AZ181" s="558"/>
      <c r="BA181" s="561"/>
      <c r="BB181" s="558"/>
      <c r="BC181" s="558"/>
      <c r="BD181" s="558"/>
      <c r="BE181" s="559"/>
      <c r="BF181" s="130"/>
      <c r="BG181" s="131"/>
      <c r="BH181" s="131"/>
      <c r="BI181" s="131"/>
      <c r="BJ181" s="85"/>
      <c r="BK181" s="85"/>
      <c r="BL181" s="85"/>
      <c r="BM181" s="134"/>
      <c r="BN181" s="134"/>
      <c r="BO181" s="134"/>
      <c r="BP181" s="134"/>
      <c r="BQ181" s="134"/>
      <c r="BR181" s="134"/>
      <c r="BS181" s="134"/>
      <c r="BT181" s="134"/>
      <c r="BU181" s="134"/>
      <c r="BV181" s="134"/>
      <c r="BW181" s="134"/>
      <c r="BX181" s="134"/>
      <c r="BY181" s="134"/>
      <c r="BZ181" s="134"/>
      <c r="CA181" s="134"/>
      <c r="CB181" s="134"/>
      <c r="CC181" s="134"/>
      <c r="CD181" s="134"/>
    </row>
    <row r="182" spans="2:82" ht="16.5" customHeight="1">
      <c r="B182" s="562" t="s">
        <v>209</v>
      </c>
      <c r="C182" s="562"/>
      <c r="D182" s="563" t="str">
        <f t="shared" si="27"/>
        <v/>
      </c>
      <c r="E182" s="563"/>
      <c r="F182" s="563"/>
      <c r="G182" s="563"/>
      <c r="H182" s="563"/>
      <c r="I182" s="563"/>
      <c r="J182" s="563"/>
      <c r="K182" s="563"/>
      <c r="L182" s="563"/>
      <c r="M182" s="564"/>
      <c r="N182" s="565"/>
      <c r="O182" s="566"/>
      <c r="P182" s="566"/>
      <c r="Q182" s="566"/>
      <c r="R182" s="566"/>
      <c r="S182" s="566"/>
      <c r="T182" s="566"/>
      <c r="U182" s="567"/>
      <c r="V182" s="565"/>
      <c r="W182" s="566"/>
      <c r="X182" s="566"/>
      <c r="Y182" s="566"/>
      <c r="Z182" s="566"/>
      <c r="AA182" s="566"/>
      <c r="AB182" s="566"/>
      <c r="AC182" s="567"/>
      <c r="AD182" s="568"/>
      <c r="AE182" s="568"/>
      <c r="AF182" s="568"/>
      <c r="AG182" s="568"/>
      <c r="AH182" s="568"/>
      <c r="AI182" s="568"/>
      <c r="AJ182" s="568"/>
      <c r="AK182" s="568"/>
      <c r="AL182" s="568"/>
      <c r="AM182" s="568"/>
      <c r="AN182" s="568"/>
      <c r="AO182" s="568"/>
      <c r="AP182" s="560"/>
      <c r="AQ182" s="558"/>
      <c r="AR182" s="558"/>
      <c r="AS182" s="561"/>
      <c r="AT182" s="558"/>
      <c r="AU182" s="558"/>
      <c r="AV182" s="558"/>
      <c r="AW182" s="559"/>
      <c r="AX182" s="560"/>
      <c r="AY182" s="558"/>
      <c r="AZ182" s="558"/>
      <c r="BA182" s="561"/>
      <c r="BB182" s="558"/>
      <c r="BC182" s="558"/>
      <c r="BD182" s="558"/>
      <c r="BE182" s="559"/>
      <c r="BF182" s="130"/>
      <c r="BG182" s="131"/>
      <c r="BH182" s="131"/>
      <c r="BI182" s="131"/>
      <c r="BJ182" s="85"/>
      <c r="BK182" s="85"/>
      <c r="BL182" s="85"/>
      <c r="BM182" s="134"/>
      <c r="BN182" s="134"/>
      <c r="BO182" s="134"/>
      <c r="BP182" s="134"/>
      <c r="BQ182" s="134"/>
      <c r="BR182" s="134"/>
      <c r="BS182" s="134"/>
      <c r="BT182" s="134"/>
      <c r="BU182" s="134"/>
      <c r="BV182" s="134"/>
      <c r="BW182" s="134"/>
      <c r="BX182" s="134"/>
      <c r="BY182" s="134"/>
      <c r="BZ182" s="134"/>
      <c r="CA182" s="134"/>
      <c r="CB182" s="134"/>
      <c r="CC182" s="134"/>
      <c r="CD182" s="134"/>
    </row>
    <row r="183" spans="2:82" ht="16.5" customHeight="1">
      <c r="BL183" s="134"/>
      <c r="BM183" s="134"/>
      <c r="BN183" s="134"/>
      <c r="BO183" s="134"/>
      <c r="BP183" s="134"/>
      <c r="BQ183" s="134"/>
      <c r="BR183" s="134"/>
      <c r="BS183" s="134"/>
      <c r="BT183" s="134"/>
      <c r="BU183" s="134"/>
      <c r="BV183" s="134"/>
      <c r="BW183" s="134"/>
      <c r="BX183" s="134"/>
      <c r="BY183" s="134"/>
      <c r="BZ183" s="134"/>
      <c r="CA183" s="134"/>
      <c r="CB183" s="134"/>
      <c r="CC183" s="134"/>
      <c r="CD183" s="134"/>
    </row>
    <row r="184" spans="2:82" s="86" customFormat="1" ht="16.5">
      <c r="B184" s="449" t="s">
        <v>288</v>
      </c>
      <c r="C184" s="449"/>
      <c r="D184" s="449"/>
      <c r="E184" s="449"/>
      <c r="F184" s="449"/>
      <c r="G184" s="449"/>
      <c r="H184" s="449"/>
      <c r="I184" s="449"/>
      <c r="O184" s="84"/>
      <c r="P184" s="84"/>
      <c r="Q184" s="84"/>
      <c r="R184" s="84"/>
      <c r="S184" s="84"/>
      <c r="T184" s="84"/>
      <c r="U184" s="84"/>
      <c r="V184" s="84"/>
      <c r="W184" s="84"/>
      <c r="X184" s="84"/>
      <c r="Y184" s="84"/>
      <c r="Z184" s="84"/>
      <c r="AA184" s="84"/>
      <c r="AB184" s="84"/>
      <c r="AC184" s="84"/>
      <c r="AD184" s="84"/>
      <c r="AE184" s="84"/>
      <c r="AF184" s="84"/>
      <c r="AG184" s="84"/>
      <c r="AH184" s="84"/>
      <c r="AI184" s="84"/>
      <c r="AJ184" s="84"/>
      <c r="AK184" s="84"/>
      <c r="AL184" s="84"/>
      <c r="AM184" s="84"/>
      <c r="AN184" s="84"/>
      <c r="AO184" s="84"/>
      <c r="AP184" s="84"/>
      <c r="AQ184" s="84"/>
      <c r="AR184" s="84"/>
      <c r="AS184" s="84"/>
      <c r="AT184" s="84"/>
      <c r="AU184" s="84"/>
      <c r="AV184" s="84"/>
      <c r="AW184" s="84"/>
      <c r="AX184" s="84"/>
      <c r="AY184" s="84"/>
      <c r="AZ184" s="84"/>
      <c r="BA184" s="84"/>
    </row>
    <row r="185" spans="2:82" s="86" customFormat="1" ht="16.5">
      <c r="B185" s="583" t="s">
        <v>59</v>
      </c>
      <c r="C185" s="576"/>
      <c r="D185" s="576"/>
      <c r="E185" s="576"/>
      <c r="F185" s="576"/>
      <c r="G185" s="576"/>
      <c r="H185" s="576"/>
      <c r="I185" s="576"/>
      <c r="J185" s="576"/>
      <c r="K185" s="584"/>
      <c r="L185" s="584"/>
      <c r="M185" s="584"/>
      <c r="N185" s="584"/>
      <c r="O185" s="584"/>
      <c r="P185" s="584"/>
      <c r="Q185" s="584"/>
      <c r="R185" s="584"/>
      <c r="S185" s="584"/>
      <c r="T185" s="584"/>
      <c r="U185" s="584"/>
      <c r="V185" s="584"/>
      <c r="W185" s="584"/>
      <c r="X185" s="584"/>
      <c r="Y185" s="584"/>
      <c r="Z185" s="584"/>
      <c r="AA185" s="584"/>
      <c r="AB185" s="584"/>
      <c r="AC185" s="584"/>
      <c r="AD185" s="584"/>
      <c r="AE185" s="584"/>
      <c r="AF185" s="584"/>
      <c r="AG185" s="584"/>
      <c r="AH185" s="584"/>
      <c r="AI185" s="584"/>
      <c r="AJ185" s="584"/>
      <c r="AK185" s="584"/>
      <c r="AL185" s="584"/>
      <c r="AM185" s="584"/>
      <c r="AN185" s="584"/>
      <c r="AO185" s="584"/>
      <c r="AP185" s="584"/>
      <c r="AQ185" s="584"/>
      <c r="AR185" s="584"/>
      <c r="AS185" s="584"/>
      <c r="AT185" s="584"/>
      <c r="AU185" s="584"/>
      <c r="AV185" s="584"/>
      <c r="AW185" s="584"/>
      <c r="AX185" s="584"/>
      <c r="AY185" s="584"/>
      <c r="AZ185" s="585"/>
      <c r="BA185" s="83"/>
    </row>
    <row r="186" spans="2:82" s="86" customFormat="1" ht="16.5">
      <c r="B186" s="586" t="s">
        <v>60</v>
      </c>
      <c r="C186" s="587"/>
      <c r="D186" s="587"/>
      <c r="E186" s="587"/>
      <c r="F186" s="587"/>
      <c r="G186" s="587"/>
      <c r="H186" s="587"/>
      <c r="I186" s="587"/>
      <c r="J186" s="587"/>
      <c r="K186" s="588"/>
      <c r="L186" s="588"/>
      <c r="M186" s="588"/>
      <c r="N186" s="588"/>
      <c r="O186" s="588"/>
      <c r="P186" s="588"/>
      <c r="Q186" s="588"/>
      <c r="R186" s="588"/>
      <c r="S186" s="588"/>
      <c r="T186" s="588"/>
      <c r="U186" s="588"/>
      <c r="V186" s="588"/>
      <c r="W186" s="588"/>
      <c r="X186" s="588"/>
      <c r="Y186" s="588"/>
      <c r="Z186" s="588"/>
      <c r="AA186" s="588"/>
      <c r="AB186" s="588"/>
      <c r="AC186" s="588"/>
      <c r="AD186" s="588"/>
      <c r="AE186" s="588"/>
      <c r="AF186" s="588"/>
      <c r="AG186" s="588"/>
      <c r="AH186" s="588"/>
      <c r="AI186" s="588"/>
      <c r="AJ186" s="588"/>
      <c r="AK186" s="588"/>
      <c r="AL186" s="588"/>
      <c r="AM186" s="588"/>
      <c r="AN186" s="588"/>
      <c r="AO186" s="588"/>
      <c r="AP186" s="588"/>
      <c r="AQ186" s="588"/>
      <c r="AR186" s="588"/>
      <c r="AS186" s="588"/>
      <c r="AT186" s="588"/>
      <c r="AU186" s="588"/>
      <c r="AV186" s="588"/>
      <c r="AW186" s="588"/>
      <c r="AX186" s="588"/>
      <c r="AY186" s="588"/>
      <c r="AZ186" s="589"/>
      <c r="BA186" s="83"/>
    </row>
    <row r="187" spans="2:82" s="86" customFormat="1" ht="16.5">
      <c r="B187" s="590"/>
      <c r="C187" s="591"/>
      <c r="D187" s="591"/>
      <c r="E187" s="591"/>
      <c r="F187" s="591"/>
      <c r="G187" s="591"/>
      <c r="H187" s="591"/>
      <c r="I187" s="591"/>
      <c r="J187" s="591"/>
      <c r="K187" s="576" t="s">
        <v>61</v>
      </c>
      <c r="L187" s="576"/>
      <c r="M187" s="576"/>
      <c r="N187" s="576"/>
      <c r="O187" s="576"/>
      <c r="P187" s="576"/>
      <c r="Q187" s="576"/>
      <c r="R187" s="576"/>
      <c r="S187" s="576"/>
      <c r="T187" s="576"/>
      <c r="U187" s="576" t="s">
        <v>62</v>
      </c>
      <c r="V187" s="576"/>
      <c r="W187" s="576"/>
      <c r="X187" s="576"/>
      <c r="Y187" s="576"/>
      <c r="Z187" s="576" t="s">
        <v>63</v>
      </c>
      <c r="AA187" s="576"/>
      <c r="AB187" s="576"/>
      <c r="AC187" s="576"/>
      <c r="AD187" s="576"/>
      <c r="AE187" s="576"/>
      <c r="AF187" s="576"/>
      <c r="AG187" s="576"/>
      <c r="AH187" s="576"/>
      <c r="AI187" s="576"/>
      <c r="AJ187" s="576"/>
      <c r="AK187" s="576"/>
      <c r="AL187" s="576"/>
      <c r="AM187" s="576"/>
      <c r="AN187" s="576"/>
      <c r="AO187" s="576" t="s">
        <v>64</v>
      </c>
      <c r="AP187" s="576"/>
      <c r="AQ187" s="576"/>
      <c r="AR187" s="576"/>
      <c r="AS187" s="576"/>
      <c r="AT187" s="576" t="s">
        <v>65</v>
      </c>
      <c r="AU187" s="576"/>
      <c r="AV187" s="576"/>
      <c r="AW187" s="576"/>
      <c r="AX187" s="576"/>
      <c r="AY187" s="576"/>
      <c r="AZ187" s="577"/>
      <c r="BA187" s="83"/>
    </row>
    <row r="188" spans="2:82" s="86" customFormat="1" ht="25.5">
      <c r="B188" s="578" t="s">
        <v>66</v>
      </c>
      <c r="C188" s="579"/>
      <c r="D188" s="579"/>
      <c r="E188" s="579"/>
      <c r="F188" s="579"/>
      <c r="G188" s="579"/>
      <c r="H188" s="579"/>
      <c r="I188" s="579"/>
      <c r="J188" s="579"/>
      <c r="K188" s="580"/>
      <c r="L188" s="580"/>
      <c r="M188" s="580"/>
      <c r="N188" s="580"/>
      <c r="O188" s="580"/>
      <c r="P188" s="580"/>
      <c r="Q188" s="580"/>
      <c r="R188" s="580"/>
      <c r="S188" s="580"/>
      <c r="T188" s="580"/>
      <c r="U188" s="580"/>
      <c r="V188" s="580"/>
      <c r="W188" s="580"/>
      <c r="X188" s="580"/>
      <c r="Y188" s="580"/>
      <c r="Z188" s="580" ph="1"/>
      <c r="AA188" s="580" ph="1"/>
      <c r="AB188" s="580" ph="1"/>
      <c r="AC188" s="580" ph="1"/>
      <c r="AD188" s="580" ph="1"/>
      <c r="AE188" s="580" ph="1"/>
      <c r="AF188" s="580"/>
      <c r="AG188" s="580"/>
      <c r="AH188" s="580"/>
      <c r="AI188" s="580"/>
      <c r="AJ188" s="580"/>
      <c r="AK188" s="580"/>
      <c r="AL188" s="580"/>
      <c r="AM188" s="580"/>
      <c r="AN188" s="580" ph="1"/>
      <c r="AO188" s="580"/>
      <c r="AP188" s="580"/>
      <c r="AQ188" s="580"/>
      <c r="AR188" s="580"/>
      <c r="AS188" s="580"/>
      <c r="AT188" s="581"/>
      <c r="AU188" s="580"/>
      <c r="AV188" s="580"/>
      <c r="AW188" s="580"/>
      <c r="AX188" s="580"/>
      <c r="AY188" s="580"/>
      <c r="AZ188" s="582"/>
      <c r="BA188" s="83"/>
    </row>
    <row r="189" spans="2:82" s="86" customFormat="1" ht="25.5">
      <c r="B189" s="571" t="s">
        <v>67</v>
      </c>
      <c r="C189" s="572"/>
      <c r="D189" s="572"/>
      <c r="E189" s="572"/>
      <c r="F189" s="572"/>
      <c r="G189" s="572"/>
      <c r="H189" s="572"/>
      <c r="I189" s="572"/>
      <c r="J189" s="572"/>
      <c r="K189" s="573"/>
      <c r="L189" s="573"/>
      <c r="M189" s="573"/>
      <c r="N189" s="573"/>
      <c r="O189" s="573"/>
      <c r="P189" s="573"/>
      <c r="Q189" s="573"/>
      <c r="R189" s="573"/>
      <c r="S189" s="573"/>
      <c r="T189" s="573"/>
      <c r="U189" s="573"/>
      <c r="V189" s="573"/>
      <c r="W189" s="573"/>
      <c r="X189" s="573"/>
      <c r="Y189" s="573"/>
      <c r="Z189" s="573" ph="1"/>
      <c r="AA189" s="573" ph="1"/>
      <c r="AB189" s="573" ph="1"/>
      <c r="AC189" s="573" ph="1"/>
      <c r="AD189" s="573" ph="1"/>
      <c r="AE189" s="573" ph="1"/>
      <c r="AF189" s="573"/>
      <c r="AG189" s="573"/>
      <c r="AH189" s="573"/>
      <c r="AI189" s="573"/>
      <c r="AJ189" s="573"/>
      <c r="AK189" s="573"/>
      <c r="AL189" s="573"/>
      <c r="AM189" s="573"/>
      <c r="AN189" s="573" ph="1"/>
      <c r="AO189" s="573"/>
      <c r="AP189" s="573"/>
      <c r="AQ189" s="573"/>
      <c r="AR189" s="573"/>
      <c r="AS189" s="573"/>
      <c r="AT189" s="574"/>
      <c r="AU189" s="573"/>
      <c r="AV189" s="573"/>
      <c r="AW189" s="573"/>
      <c r="AX189" s="573"/>
      <c r="AY189" s="573"/>
      <c r="AZ189" s="575"/>
      <c r="BA189" s="83"/>
    </row>
    <row r="194" spans="27:41" ht="25.5">
      <c r="AA194" s="84" ph="1"/>
      <c r="AB194" s="84" ph="1"/>
      <c r="AC194" s="84" ph="1"/>
      <c r="AD194" s="84" ph="1"/>
      <c r="AE194" s="84" ph="1"/>
      <c r="AN194" s="84" ph="1"/>
      <c r="AO194" s="84" ph="1"/>
    </row>
    <row r="195" spans="27:41" ht="25.5">
      <c r="AA195" s="84" ph="1"/>
      <c r="AB195" s="84" ph="1"/>
      <c r="AC195" s="84" ph="1"/>
      <c r="AD195" s="84" ph="1"/>
      <c r="AE195" s="84" ph="1"/>
      <c r="AN195" s="84" ph="1"/>
      <c r="AO195" s="84" ph="1"/>
    </row>
    <row r="196" spans="27:41" ht="25.5">
      <c r="AA196" s="84" ph="1"/>
      <c r="AB196" s="84" ph="1"/>
      <c r="AC196" s="84" ph="1"/>
      <c r="AD196" s="84" ph="1"/>
      <c r="AE196" s="84" ph="1"/>
      <c r="AN196" s="84" ph="1"/>
      <c r="AO196" s="84" ph="1"/>
    </row>
    <row r="197" spans="27:41" ht="25.5">
      <c r="AA197" s="84" ph="1"/>
      <c r="AB197" s="84" ph="1"/>
      <c r="AC197" s="84" ph="1"/>
      <c r="AD197" s="84" ph="1"/>
      <c r="AE197" s="84" ph="1"/>
      <c r="AN197" s="84" ph="1"/>
      <c r="AO197" s="84" ph="1"/>
    </row>
    <row r="203" spans="27:41" ht="25.5">
      <c r="AA203" s="84" ph="1"/>
      <c r="AB203" s="84" ph="1"/>
      <c r="AC203" s="84" ph="1"/>
      <c r="AD203" s="84" ph="1"/>
      <c r="AE203" s="84" ph="1"/>
      <c r="AN203" s="84" ph="1"/>
      <c r="AO203" s="84" ph="1"/>
    </row>
    <row r="204" spans="27:41" ht="25.5">
      <c r="AA204" s="84" ph="1"/>
      <c r="AB204" s="84" ph="1"/>
      <c r="AC204" s="84" ph="1"/>
      <c r="AD204" s="84" ph="1"/>
      <c r="AE204" s="84" ph="1"/>
      <c r="AN204" s="84" ph="1"/>
      <c r="AO204" s="84" ph="1"/>
    </row>
    <row r="205" spans="27:41" ht="25.5">
      <c r="AA205" s="84" ph="1"/>
      <c r="AB205" s="84" ph="1"/>
      <c r="AC205" s="84" ph="1"/>
      <c r="AD205" s="84" ph="1"/>
      <c r="AE205" s="84" ph="1"/>
      <c r="AN205" s="84" ph="1"/>
      <c r="AO205" s="84" ph="1"/>
    </row>
    <row r="206" spans="27:41" ht="25.5">
      <c r="AA206" s="84" ph="1"/>
      <c r="AB206" s="84" ph="1"/>
      <c r="AC206" s="84" ph="1"/>
      <c r="AD206" s="84" ph="1"/>
      <c r="AE206" s="84" ph="1"/>
      <c r="AN206" s="84" ph="1"/>
      <c r="AO206" s="84" ph="1"/>
    </row>
    <row r="210" spans="27:41" ht="25.5">
      <c r="AA210" s="84" ph="1"/>
      <c r="AB210" s="84" ph="1"/>
      <c r="AC210" s="84" ph="1"/>
      <c r="AD210" s="84" ph="1"/>
      <c r="AE210" s="84" ph="1"/>
      <c r="AN210" s="84" ph="1"/>
      <c r="AO210" s="84" ph="1"/>
    </row>
    <row r="211" spans="27:41" ht="25.5">
      <c r="AA211" s="84" ph="1"/>
      <c r="AB211" s="84" ph="1"/>
      <c r="AC211" s="84" ph="1"/>
      <c r="AD211" s="84" ph="1"/>
      <c r="AE211" s="84" ph="1"/>
      <c r="AN211" s="84" ph="1"/>
      <c r="AO211" s="84" ph="1"/>
    </row>
    <row r="212" spans="27:41" ht="25.5">
      <c r="AA212" s="84" ph="1"/>
      <c r="AB212" s="84" ph="1"/>
      <c r="AC212" s="84" ph="1"/>
      <c r="AD212" s="84" ph="1"/>
      <c r="AE212" s="84" ph="1"/>
      <c r="AN212" s="84" ph="1"/>
      <c r="AO212" s="84" ph="1"/>
    </row>
    <row r="213" spans="27:41" ht="25.5">
      <c r="AA213" s="84" ph="1"/>
      <c r="AB213" s="84" ph="1"/>
      <c r="AC213" s="84" ph="1"/>
      <c r="AD213" s="84" ph="1"/>
      <c r="AE213" s="84" ph="1"/>
      <c r="AN213" s="84" ph="1"/>
      <c r="AO213" s="84" ph="1"/>
    </row>
    <row r="219" spans="27:41" ht="25.5">
      <c r="AA219" s="84" ph="1"/>
      <c r="AB219" s="84" ph="1"/>
      <c r="AC219" s="84" ph="1"/>
      <c r="AD219" s="84" ph="1"/>
      <c r="AE219" s="84" ph="1"/>
      <c r="AN219" s="84" ph="1"/>
      <c r="AO219" s="84" ph="1"/>
    </row>
    <row r="222" spans="27:41" ht="25.5">
      <c r="AA222" s="84" ph="1"/>
      <c r="AB222" s="84" ph="1"/>
      <c r="AC222" s="84" ph="1"/>
      <c r="AD222" s="84" ph="1"/>
      <c r="AE222" s="84" ph="1"/>
      <c r="AN222" s="84" ph="1"/>
      <c r="AO222" s="84" ph="1"/>
    </row>
    <row r="223" spans="27:41" ht="25.5">
      <c r="AA223" s="84" ph="1"/>
      <c r="AB223" s="84" ph="1"/>
      <c r="AC223" s="84" ph="1"/>
      <c r="AD223" s="84" ph="1"/>
      <c r="AE223" s="84" ph="1"/>
      <c r="AN223" s="84" ph="1"/>
      <c r="AO223" s="84" ph="1"/>
    </row>
    <row r="224" spans="27:41" ht="25.5">
      <c r="AA224" s="84" ph="1"/>
      <c r="AB224" s="84" ph="1"/>
      <c r="AC224" s="84" ph="1"/>
      <c r="AD224" s="84" ph="1"/>
      <c r="AE224" s="84" ph="1"/>
      <c r="AN224" s="84" ph="1"/>
      <c r="AO224" s="84" ph="1"/>
    </row>
    <row r="225" spans="27:41" ht="25.5">
      <c r="AA225" s="84" ph="1"/>
      <c r="AB225" s="84" ph="1"/>
      <c r="AC225" s="84" ph="1"/>
      <c r="AD225" s="84" ph="1"/>
      <c r="AE225" s="84" ph="1"/>
      <c r="AN225" s="84" ph="1"/>
      <c r="AO225" s="84" ph="1"/>
    </row>
    <row r="227" spans="27:41" ht="25.5">
      <c r="AA227" s="84" ph="1"/>
      <c r="AB227" s="84" ph="1"/>
      <c r="AC227" s="84" ph="1"/>
      <c r="AD227" s="84" ph="1"/>
      <c r="AE227" s="84" ph="1"/>
      <c r="AN227" s="84" ph="1"/>
      <c r="AO227" s="84" ph="1"/>
    </row>
    <row r="229" spans="27:41" ht="25.5">
      <c r="AA229" s="84" ph="1"/>
      <c r="AB229" s="84" ph="1"/>
      <c r="AC229" s="84" ph="1"/>
      <c r="AD229" s="84" ph="1"/>
      <c r="AE229" s="84" ph="1"/>
      <c r="AN229" s="84" ph="1"/>
      <c r="AO229" s="84" ph="1"/>
    </row>
    <row r="230" spans="27:41" ht="25.5">
      <c r="AA230" s="84" ph="1"/>
      <c r="AB230" s="84" ph="1"/>
      <c r="AC230" s="84" ph="1"/>
      <c r="AD230" s="84" ph="1"/>
      <c r="AE230" s="84" ph="1"/>
      <c r="AN230" s="84" ph="1"/>
      <c r="AO230" s="84" ph="1"/>
    </row>
    <row r="231" spans="27:41" ht="25.5">
      <c r="AA231" s="84" ph="1"/>
      <c r="AB231" s="84" ph="1"/>
      <c r="AC231" s="84" ph="1"/>
      <c r="AD231" s="84" ph="1"/>
      <c r="AE231" s="84" ph="1"/>
      <c r="AN231" s="84" ph="1"/>
      <c r="AO231" s="84" ph="1"/>
    </row>
    <row r="232" spans="27:41" ht="25.5">
      <c r="AA232" s="84" ph="1"/>
      <c r="AB232" s="84" ph="1"/>
      <c r="AC232" s="84" ph="1"/>
      <c r="AD232" s="84" ph="1"/>
      <c r="AE232" s="84" ph="1"/>
      <c r="AN232" s="84" ph="1"/>
      <c r="AO232" s="84" ph="1"/>
    </row>
    <row r="235" spans="27:41" ht="25.5">
      <c r="AA235" s="84" ph="1"/>
      <c r="AB235" s="84" ph="1"/>
      <c r="AC235" s="84" ph="1"/>
      <c r="AD235" s="84" ph="1"/>
      <c r="AE235" s="84" ph="1"/>
      <c r="AN235" s="84" ph="1"/>
      <c r="AO235" s="84" ph="1"/>
    </row>
    <row r="238" spans="27:41" ht="25.5">
      <c r="AA238" s="84" ph="1"/>
      <c r="AB238" s="84" ph="1"/>
      <c r="AC238" s="84" ph="1"/>
      <c r="AD238" s="84" ph="1"/>
      <c r="AE238" s="84" ph="1"/>
      <c r="AN238" s="84" ph="1"/>
      <c r="AO238" s="84" ph="1"/>
    </row>
    <row r="239" spans="27:41" ht="25.5">
      <c r="AA239" s="84" ph="1"/>
      <c r="AB239" s="84" ph="1"/>
      <c r="AC239" s="84" ph="1"/>
      <c r="AD239" s="84" ph="1"/>
      <c r="AE239" s="84" ph="1"/>
      <c r="AN239" s="84" ph="1"/>
      <c r="AO239" s="84" ph="1"/>
    </row>
    <row r="240" spans="27:41" ht="25.5">
      <c r="AA240" s="84" ph="1"/>
      <c r="AB240" s="84" ph="1"/>
      <c r="AC240" s="84" ph="1"/>
      <c r="AD240" s="84" ph="1"/>
      <c r="AE240" s="84" ph="1"/>
      <c r="AN240" s="84" ph="1"/>
      <c r="AO240" s="84" ph="1"/>
    </row>
    <row r="241" spans="27:41" ht="25.5">
      <c r="AA241" s="84" ph="1"/>
      <c r="AB241" s="84" ph="1"/>
      <c r="AC241" s="84" ph="1"/>
      <c r="AD241" s="84" ph="1"/>
      <c r="AE241" s="84" ph="1"/>
      <c r="AN241" s="84" ph="1"/>
      <c r="AO241" s="84" ph="1"/>
    </row>
    <row r="242" spans="27:41" ht="25.5">
      <c r="AA242" s="84" ph="1"/>
      <c r="AB242" s="84" ph="1"/>
      <c r="AC242" s="84" ph="1"/>
      <c r="AD242" s="84" ph="1"/>
      <c r="AE242" s="84" ph="1"/>
      <c r="AN242" s="84" ph="1"/>
      <c r="AO242" s="84" ph="1"/>
    </row>
    <row r="243" spans="27:41" ht="25.5">
      <c r="AA243" s="84" ph="1"/>
      <c r="AB243" s="84" ph="1"/>
      <c r="AC243" s="84" ph="1"/>
      <c r="AD243" s="84" ph="1"/>
      <c r="AE243" s="84" ph="1"/>
      <c r="AN243" s="84" ph="1"/>
      <c r="AO243" s="84" ph="1"/>
    </row>
    <row r="245" spans="27:41" ht="25.5">
      <c r="AA245" s="84" ph="1"/>
      <c r="AB245" s="84" ph="1"/>
      <c r="AC245" s="84" ph="1"/>
      <c r="AD245" s="84" ph="1"/>
      <c r="AE245" s="84" ph="1"/>
      <c r="AN245" s="84" ph="1"/>
      <c r="AO245" s="84" ph="1"/>
    </row>
    <row r="246" spans="27:41" ht="25.5">
      <c r="AA246" s="84" ph="1"/>
      <c r="AB246" s="84" ph="1"/>
      <c r="AC246" s="84" ph="1"/>
      <c r="AD246" s="84" ph="1"/>
      <c r="AE246" s="84" ph="1"/>
      <c r="AN246" s="84" ph="1"/>
      <c r="AO246" s="84" ph="1"/>
    </row>
    <row r="247" spans="27:41" ht="25.5">
      <c r="AA247" s="84" ph="1"/>
      <c r="AB247" s="84" ph="1"/>
      <c r="AC247" s="84" ph="1"/>
      <c r="AD247" s="84" ph="1"/>
      <c r="AE247" s="84" ph="1"/>
      <c r="AN247" s="84" ph="1"/>
      <c r="AO247" s="84" ph="1"/>
    </row>
    <row r="248" spans="27:41" ht="25.5">
      <c r="AA248" s="84" ph="1"/>
      <c r="AB248" s="84" ph="1"/>
      <c r="AC248" s="84" ph="1"/>
      <c r="AD248" s="84" ph="1"/>
      <c r="AE248" s="84" ph="1"/>
      <c r="AN248" s="84" ph="1"/>
      <c r="AO248" s="84" ph="1"/>
    </row>
    <row r="251" spans="27:41" ht="25.5">
      <c r="AA251" s="84" ph="1"/>
      <c r="AB251" s="84" ph="1"/>
      <c r="AC251" s="84" ph="1"/>
      <c r="AD251" s="84" ph="1"/>
      <c r="AE251" s="84" ph="1"/>
      <c r="AN251" s="84" ph="1"/>
      <c r="AO251" s="84" ph="1"/>
    </row>
    <row r="252" spans="27:41" ht="25.5">
      <c r="AA252" s="84" ph="1"/>
      <c r="AB252" s="84" ph="1"/>
      <c r="AC252" s="84" ph="1"/>
      <c r="AD252" s="84" ph="1"/>
      <c r="AE252" s="84" ph="1"/>
      <c r="AN252" s="84" ph="1"/>
      <c r="AO252" s="84" ph="1"/>
    </row>
    <row r="253" spans="27:41" ht="25.5">
      <c r="AA253" s="84" ph="1"/>
      <c r="AB253" s="84" ph="1"/>
      <c r="AC253" s="84" ph="1"/>
      <c r="AD253" s="84" ph="1"/>
      <c r="AE253" s="84" ph="1"/>
      <c r="AN253" s="84" ph="1"/>
      <c r="AO253" s="84" ph="1"/>
    </row>
    <row r="254" spans="27:41" ht="25.5">
      <c r="AA254" s="84" ph="1"/>
      <c r="AB254" s="84" ph="1"/>
      <c r="AC254" s="84" ph="1"/>
      <c r="AD254" s="84" ph="1"/>
      <c r="AE254" s="84" ph="1"/>
      <c r="AN254" s="84" ph="1"/>
      <c r="AO254" s="84" ph="1"/>
    </row>
    <row r="256" spans="27:41" ht="25.5">
      <c r="AA256" s="84" ph="1"/>
      <c r="AB256" s="84" ph="1"/>
      <c r="AC256" s="84" ph="1"/>
      <c r="AD256" s="84" ph="1"/>
      <c r="AE256" s="84" ph="1"/>
      <c r="AN256" s="84" ph="1"/>
      <c r="AO256" s="84" ph="1"/>
    </row>
    <row r="257" spans="27:41" ht="25.5">
      <c r="AA257" s="84" ph="1"/>
      <c r="AB257" s="84" ph="1"/>
      <c r="AC257" s="84" ph="1"/>
      <c r="AD257" s="84" ph="1"/>
      <c r="AE257" s="84" ph="1"/>
      <c r="AN257" s="84" ph="1"/>
      <c r="AO257" s="84" ph="1"/>
    </row>
    <row r="258" spans="27:41" ht="25.5">
      <c r="AA258" s="84" ph="1"/>
      <c r="AB258" s="84" ph="1"/>
      <c r="AC258" s="84" ph="1"/>
      <c r="AD258" s="84" ph="1"/>
      <c r="AE258" s="84" ph="1"/>
      <c r="AN258" s="84" ph="1"/>
      <c r="AO258" s="84" ph="1"/>
    </row>
    <row r="259" spans="27:41" ht="25.5">
      <c r="AA259" s="84" ph="1"/>
      <c r="AB259" s="84" ph="1"/>
      <c r="AC259" s="84" ph="1"/>
      <c r="AD259" s="84" ph="1"/>
      <c r="AE259" s="84" ph="1"/>
      <c r="AN259" s="84" ph="1"/>
      <c r="AO259" s="84" ph="1"/>
    </row>
    <row r="261" spans="27:41" ht="25.5">
      <c r="AA261" s="84" ph="1"/>
      <c r="AB261" s="84" ph="1"/>
      <c r="AC261" s="84" ph="1"/>
      <c r="AD261" s="84" ph="1"/>
      <c r="AE261" s="84" ph="1"/>
      <c r="AN261" s="84" ph="1"/>
      <c r="AO261" s="84" ph="1"/>
    </row>
    <row r="262" spans="27:41" ht="25.5">
      <c r="AA262" s="84" ph="1"/>
      <c r="AB262" s="84" ph="1"/>
      <c r="AC262" s="84" ph="1"/>
      <c r="AD262" s="84" ph="1"/>
      <c r="AE262" s="84" ph="1"/>
      <c r="AN262" s="84" ph="1"/>
      <c r="AO262" s="84" ph="1"/>
    </row>
    <row r="263" spans="27:41" ht="25.5">
      <c r="AA263" s="84" ph="1"/>
      <c r="AB263" s="84" ph="1"/>
      <c r="AC263" s="84" ph="1"/>
      <c r="AD263" s="84" ph="1"/>
      <c r="AE263" s="84" ph="1"/>
      <c r="AN263" s="84" ph="1"/>
      <c r="AO263" s="84" ph="1"/>
    </row>
    <row r="264" spans="27:41" ht="25.5">
      <c r="AA264" s="84" ph="1"/>
      <c r="AB264" s="84" ph="1"/>
      <c r="AC264" s="84" ph="1"/>
      <c r="AD264" s="84" ph="1"/>
      <c r="AE264" s="84" ph="1"/>
      <c r="AN264" s="84" ph="1"/>
      <c r="AO264" s="84" ph="1"/>
    </row>
    <row r="266" spans="27:41" ht="25.5">
      <c r="AA266" s="84" ph="1"/>
      <c r="AB266" s="84" ph="1"/>
      <c r="AC266" s="84" ph="1"/>
      <c r="AD266" s="84" ph="1"/>
      <c r="AE266" s="84" ph="1"/>
      <c r="AN266" s="84" ph="1"/>
      <c r="AO266" s="84" ph="1"/>
    </row>
    <row r="267" spans="27:41" ht="25.5">
      <c r="AA267" s="84" ph="1"/>
      <c r="AB267" s="84" ph="1"/>
      <c r="AC267" s="84" ph="1"/>
      <c r="AD267" s="84" ph="1"/>
      <c r="AE267" s="84" ph="1"/>
      <c r="AN267" s="84" ph="1"/>
      <c r="AO267" s="84" ph="1"/>
    </row>
    <row r="269" spans="27:41" ht="25.5">
      <c r="AA269" s="84" ph="1"/>
      <c r="AB269" s="84" ph="1"/>
      <c r="AC269" s="84" ph="1"/>
      <c r="AD269" s="84" ph="1"/>
      <c r="AE269" s="84" ph="1"/>
      <c r="AN269" s="84" ph="1"/>
      <c r="AO269" s="84" ph="1"/>
    </row>
    <row r="270" spans="27:41" ht="25.5">
      <c r="AA270" s="84" ph="1"/>
      <c r="AB270" s="84" ph="1"/>
      <c r="AC270" s="84" ph="1"/>
      <c r="AD270" s="84" ph="1"/>
      <c r="AE270" s="84" ph="1"/>
      <c r="AN270" s="84" ph="1"/>
      <c r="AO270" s="84" ph="1"/>
    </row>
    <row r="271" spans="27:41" ht="25.5">
      <c r="AA271" s="84" ph="1"/>
      <c r="AB271" s="84" ph="1"/>
      <c r="AC271" s="84" ph="1"/>
      <c r="AD271" s="84" ph="1"/>
      <c r="AE271" s="84" ph="1"/>
      <c r="AN271" s="84" ph="1"/>
      <c r="AO271" s="84" ph="1"/>
    </row>
    <row r="272" spans="27:41" ht="25.5">
      <c r="AA272" s="84" ph="1"/>
      <c r="AB272" s="84" ph="1"/>
      <c r="AC272" s="84" ph="1"/>
      <c r="AD272" s="84" ph="1"/>
      <c r="AE272" s="84" ph="1"/>
      <c r="AN272" s="84" ph="1"/>
      <c r="AO272" s="84" ph="1"/>
    </row>
    <row r="273" spans="27:41" ht="25.5">
      <c r="AA273" s="84" ph="1"/>
      <c r="AB273" s="84" ph="1"/>
      <c r="AC273" s="84" ph="1"/>
      <c r="AD273" s="84" ph="1"/>
      <c r="AE273" s="84" ph="1"/>
      <c r="AN273" s="84" ph="1"/>
      <c r="AO273" s="84" ph="1"/>
    </row>
    <row r="274" spans="27:41" ht="25.5">
      <c r="AA274" s="84" ph="1"/>
      <c r="AB274" s="84" ph="1"/>
      <c r="AC274" s="84" ph="1"/>
      <c r="AD274" s="84" ph="1"/>
      <c r="AE274" s="84" ph="1"/>
      <c r="AN274" s="84" ph="1"/>
      <c r="AO274" s="84" ph="1"/>
    </row>
    <row r="276" spans="27:41" ht="25.5">
      <c r="AA276" s="84" ph="1"/>
      <c r="AB276" s="84" ph="1"/>
      <c r="AC276" s="84" ph="1"/>
      <c r="AD276" s="84" ph="1"/>
      <c r="AE276" s="84" ph="1"/>
      <c r="AN276" s="84" ph="1"/>
      <c r="AO276" s="84" ph="1"/>
    </row>
    <row r="277" spans="27:41" ht="25.5">
      <c r="AA277" s="84" ph="1"/>
      <c r="AB277" s="84" ph="1"/>
      <c r="AC277" s="84" ph="1"/>
      <c r="AD277" s="84" ph="1"/>
      <c r="AE277" s="84" ph="1"/>
      <c r="AN277" s="84" ph="1"/>
      <c r="AO277" s="84" ph="1"/>
    </row>
    <row r="278" spans="27:41" ht="25.5">
      <c r="AA278" s="84" ph="1"/>
      <c r="AB278" s="84" ph="1"/>
      <c r="AC278" s="84" ph="1"/>
      <c r="AD278" s="84" ph="1"/>
      <c r="AE278" s="84" ph="1"/>
      <c r="AN278" s="84" ph="1"/>
      <c r="AO278" s="84" ph="1"/>
    </row>
    <row r="279" spans="27:41" ht="25.5">
      <c r="AA279" s="84" ph="1"/>
      <c r="AB279" s="84" ph="1"/>
      <c r="AC279" s="84" ph="1"/>
      <c r="AD279" s="84" ph="1"/>
      <c r="AE279" s="84" ph="1"/>
      <c r="AN279" s="84" ph="1"/>
      <c r="AO279" s="84" ph="1"/>
    </row>
    <row r="282" spans="27:41" ht="25.5">
      <c r="AA282" s="84" ph="1"/>
      <c r="AB282" s="84" ph="1"/>
      <c r="AC282" s="84" ph="1"/>
      <c r="AD282" s="84" ph="1"/>
      <c r="AE282" s="84" ph="1"/>
      <c r="AN282" s="84" ph="1"/>
      <c r="AO282" s="84" ph="1"/>
    </row>
    <row r="283" spans="27:41" ht="25.5">
      <c r="AA283" s="84" ph="1"/>
      <c r="AB283" s="84" ph="1"/>
      <c r="AC283" s="84" ph="1"/>
      <c r="AD283" s="84" ph="1"/>
      <c r="AE283" s="84" ph="1"/>
      <c r="AN283" s="84" ph="1"/>
      <c r="AO283" s="84" ph="1"/>
    </row>
    <row r="284" spans="27:41" ht="25.5">
      <c r="AA284" s="84" ph="1"/>
      <c r="AB284" s="84" ph="1"/>
      <c r="AC284" s="84" ph="1"/>
      <c r="AD284" s="84" ph="1"/>
      <c r="AE284" s="84" ph="1"/>
      <c r="AN284" s="84" ph="1"/>
      <c r="AO284" s="84" ph="1"/>
    </row>
    <row r="285" spans="27:41" ht="25.5">
      <c r="AA285" s="84" ph="1"/>
      <c r="AB285" s="84" ph="1"/>
      <c r="AC285" s="84" ph="1"/>
      <c r="AD285" s="84" ph="1"/>
      <c r="AE285" s="84" ph="1"/>
      <c r="AN285" s="84" ph="1"/>
      <c r="AO285" s="84" ph="1"/>
    </row>
    <row r="287" spans="27:41" ht="25.5">
      <c r="AA287" s="84" ph="1"/>
      <c r="AB287" s="84" ph="1"/>
      <c r="AC287" s="84" ph="1"/>
      <c r="AD287" s="84" ph="1"/>
      <c r="AE287" s="84" ph="1"/>
      <c r="AN287" s="84" ph="1"/>
      <c r="AO287" s="84" ph="1"/>
    </row>
    <row r="288" spans="27:41" ht="25.5">
      <c r="AA288" s="84" ph="1"/>
      <c r="AB288" s="84" ph="1"/>
      <c r="AC288" s="84" ph="1"/>
      <c r="AD288" s="84" ph="1"/>
      <c r="AE288" s="84" ph="1"/>
      <c r="AN288" s="84" ph="1"/>
      <c r="AO288" s="84" ph="1"/>
    </row>
    <row r="289" spans="27:41" ht="25.5">
      <c r="AA289" s="84" ph="1"/>
      <c r="AB289" s="84" ph="1"/>
      <c r="AC289" s="84" ph="1"/>
      <c r="AD289" s="84" ph="1"/>
      <c r="AE289" s="84" ph="1"/>
      <c r="AN289" s="84" ph="1"/>
      <c r="AO289" s="84" ph="1"/>
    </row>
    <row r="290" spans="27:41" ht="25.5">
      <c r="AA290" s="84" ph="1"/>
      <c r="AB290" s="84" ph="1"/>
      <c r="AC290" s="84" ph="1"/>
      <c r="AD290" s="84" ph="1"/>
      <c r="AE290" s="84" ph="1"/>
      <c r="AN290" s="84" ph="1"/>
      <c r="AO290" s="84" ph="1"/>
    </row>
    <row r="292" spans="27:41" ht="25.5">
      <c r="AA292" s="84" ph="1"/>
      <c r="AB292" s="84" ph="1"/>
      <c r="AC292" s="84" ph="1"/>
      <c r="AD292" s="84" ph="1"/>
      <c r="AE292" s="84" ph="1"/>
      <c r="AN292" s="84" ph="1"/>
      <c r="AO292" s="84" ph="1"/>
    </row>
    <row r="294" spans="27:41" ht="25.5">
      <c r="AA294" s="84" ph="1"/>
      <c r="AB294" s="84" ph="1"/>
      <c r="AC294" s="84" ph="1"/>
      <c r="AD294" s="84" ph="1"/>
      <c r="AE294" s="84" ph="1"/>
      <c r="AN294" s="84" ph="1"/>
      <c r="AO294" s="84" ph="1"/>
    </row>
    <row r="295" spans="27:41" ht="25.5">
      <c r="AA295" s="84" ph="1"/>
      <c r="AB295" s="84" ph="1"/>
      <c r="AC295" s="84" ph="1"/>
      <c r="AD295" s="84" ph="1"/>
      <c r="AE295" s="84" ph="1"/>
      <c r="AN295" s="84" ph="1"/>
      <c r="AO295" s="84" ph="1"/>
    </row>
    <row r="296" spans="27:41" ht="25.5">
      <c r="AA296" s="84" ph="1"/>
      <c r="AB296" s="84" ph="1"/>
      <c r="AC296" s="84" ph="1"/>
      <c r="AD296" s="84" ph="1"/>
      <c r="AE296" s="84" ph="1"/>
      <c r="AN296" s="84" ph="1"/>
      <c r="AO296" s="84" ph="1"/>
    </row>
    <row r="298" spans="27:41" ht="25.5">
      <c r="AA298" s="84" ph="1"/>
      <c r="AB298" s="84" ph="1"/>
      <c r="AC298" s="84" ph="1"/>
      <c r="AD298" s="84" ph="1"/>
      <c r="AE298" s="84" ph="1"/>
      <c r="AN298" s="84" ph="1"/>
      <c r="AO298" s="84" ph="1"/>
    </row>
    <row r="299" spans="27:41" ht="25.5">
      <c r="AA299" s="84" ph="1"/>
      <c r="AB299" s="84" ph="1"/>
      <c r="AC299" s="84" ph="1"/>
      <c r="AD299" s="84" ph="1"/>
      <c r="AE299" s="84" ph="1"/>
      <c r="AN299" s="84" ph="1"/>
      <c r="AO299" s="84" ph="1"/>
    </row>
    <row r="300" spans="27:41" ht="25.5">
      <c r="AA300" s="84" ph="1"/>
      <c r="AB300" s="84" ph="1"/>
      <c r="AC300" s="84" ph="1"/>
      <c r="AD300" s="84" ph="1"/>
      <c r="AE300" s="84" ph="1"/>
      <c r="AN300" s="84" ph="1"/>
      <c r="AO300" s="84" ph="1"/>
    </row>
    <row r="301" spans="27:41" ht="25.5">
      <c r="AA301" s="84" ph="1"/>
      <c r="AB301" s="84" ph="1"/>
      <c r="AC301" s="84" ph="1"/>
      <c r="AD301" s="84" ph="1"/>
      <c r="AE301" s="84" ph="1"/>
      <c r="AN301" s="84" ph="1"/>
      <c r="AO301" s="84" ph="1"/>
    </row>
    <row r="303" spans="27:41" ht="25.5">
      <c r="AA303" s="84" ph="1"/>
      <c r="AB303" s="84" ph="1"/>
      <c r="AC303" s="84" ph="1"/>
      <c r="AD303" s="84" ph="1"/>
      <c r="AE303" s="84" ph="1"/>
      <c r="AN303" s="84" ph="1"/>
      <c r="AO303" s="84" ph="1"/>
    </row>
    <row r="305" spans="27:41" ht="25.5">
      <c r="AA305" s="84" ph="1"/>
      <c r="AB305" s="84" ph="1"/>
      <c r="AC305" s="84" ph="1"/>
      <c r="AD305" s="84" ph="1"/>
      <c r="AE305" s="84" ph="1"/>
      <c r="AN305" s="84" ph="1"/>
      <c r="AO305" s="84" ph="1"/>
    </row>
    <row r="306" spans="27:41" ht="25.5">
      <c r="AA306" s="84" ph="1"/>
      <c r="AB306" s="84" ph="1"/>
      <c r="AC306" s="84" ph="1"/>
      <c r="AD306" s="84" ph="1"/>
      <c r="AE306" s="84" ph="1"/>
      <c r="AN306" s="84" ph="1"/>
      <c r="AO306" s="84" ph="1"/>
    </row>
    <row r="307" spans="27:41" ht="25.5">
      <c r="AA307" s="84" ph="1"/>
      <c r="AB307" s="84" ph="1"/>
      <c r="AC307" s="84" ph="1"/>
      <c r="AD307" s="84" ph="1"/>
      <c r="AE307" s="84" ph="1"/>
      <c r="AN307" s="84" ph="1"/>
      <c r="AO307" s="84" ph="1"/>
    </row>
    <row r="308" spans="27:41" ht="25.5">
      <c r="AA308" s="84" ph="1"/>
      <c r="AB308" s="84" ph="1"/>
      <c r="AC308" s="84" ph="1"/>
      <c r="AD308" s="84" ph="1"/>
      <c r="AE308" s="84" ph="1"/>
      <c r="AN308" s="84" ph="1"/>
      <c r="AO308" s="84" ph="1"/>
    </row>
    <row r="309" spans="27:41" ht="25.5">
      <c r="AA309" s="84" ph="1"/>
      <c r="AB309" s="84" ph="1"/>
      <c r="AC309" s="84" ph="1"/>
      <c r="AD309" s="84" ph="1"/>
      <c r="AE309" s="84" ph="1"/>
      <c r="AN309" s="84" ph="1"/>
      <c r="AO309" s="84" ph="1"/>
    </row>
    <row r="310" spans="27:41" ht="25.5">
      <c r="AA310" s="84" ph="1"/>
      <c r="AB310" s="84" ph="1"/>
      <c r="AC310" s="84" ph="1"/>
      <c r="AD310" s="84" ph="1"/>
      <c r="AE310" s="84" ph="1"/>
      <c r="AN310" s="84" ph="1"/>
      <c r="AO310" s="84" ph="1"/>
    </row>
    <row r="312" spans="27:41" ht="25.5">
      <c r="AA312" s="84" ph="1"/>
      <c r="AB312" s="84" ph="1"/>
      <c r="AC312" s="84" ph="1"/>
      <c r="AD312" s="84" ph="1"/>
      <c r="AE312" s="84" ph="1"/>
      <c r="AN312" s="84" ph="1"/>
      <c r="AO312" s="84" ph="1"/>
    </row>
    <row r="314" spans="27:41" ht="25.5">
      <c r="AA314" s="84" ph="1"/>
      <c r="AB314" s="84" ph="1"/>
      <c r="AC314" s="84" ph="1"/>
      <c r="AD314" s="84" ph="1"/>
      <c r="AE314" s="84" ph="1"/>
      <c r="AN314" s="84" ph="1"/>
      <c r="AO314" s="84" ph="1"/>
    </row>
    <row r="315" spans="27:41" ht="25.5">
      <c r="AA315" s="84" ph="1"/>
      <c r="AB315" s="84" ph="1"/>
      <c r="AC315" s="84" ph="1"/>
      <c r="AD315" s="84" ph="1"/>
      <c r="AE315" s="84" ph="1"/>
      <c r="AN315" s="84" ph="1"/>
      <c r="AO315" s="84" ph="1"/>
    </row>
    <row r="316" spans="27:41" ht="25.5">
      <c r="AA316" s="84" ph="1"/>
      <c r="AB316" s="84" ph="1"/>
      <c r="AC316" s="84" ph="1"/>
      <c r="AD316" s="84" ph="1"/>
      <c r="AE316" s="84" ph="1"/>
      <c r="AN316" s="84" ph="1"/>
      <c r="AO316" s="84" ph="1"/>
    </row>
    <row r="318" spans="27:41" ht="25.5">
      <c r="AA318" s="84" ph="1"/>
      <c r="AB318" s="84" ph="1"/>
      <c r="AC318" s="84" ph="1"/>
      <c r="AD318" s="84" ph="1"/>
      <c r="AE318" s="84" ph="1"/>
      <c r="AN318" s="84" ph="1"/>
      <c r="AO318" s="84" ph="1"/>
    </row>
    <row r="319" spans="27:41" ht="25.5">
      <c r="AA319" s="84" ph="1"/>
      <c r="AB319" s="84" ph="1"/>
      <c r="AC319" s="84" ph="1"/>
      <c r="AD319" s="84" ph="1"/>
      <c r="AE319" s="84" ph="1"/>
      <c r="AN319" s="84" ph="1"/>
      <c r="AO319" s="84" ph="1"/>
    </row>
    <row r="320" spans="27:41" ht="25.5">
      <c r="AA320" s="84" ph="1"/>
      <c r="AB320" s="84" ph="1"/>
      <c r="AC320" s="84" ph="1"/>
      <c r="AD320" s="84" ph="1"/>
      <c r="AE320" s="84" ph="1"/>
      <c r="AN320" s="84" ph="1"/>
      <c r="AO320" s="84" ph="1"/>
    </row>
    <row r="321" spans="27:41" ht="25.5">
      <c r="AA321" s="84" ph="1"/>
      <c r="AB321" s="84" ph="1"/>
      <c r="AC321" s="84" ph="1"/>
      <c r="AD321" s="84" ph="1"/>
      <c r="AE321" s="84" ph="1"/>
      <c r="AN321" s="84" ph="1"/>
      <c r="AO321" s="84" ph="1"/>
    </row>
    <row r="323" spans="27:41" ht="25.5">
      <c r="AA323" s="84" ph="1"/>
      <c r="AB323" s="84" ph="1"/>
      <c r="AC323" s="84" ph="1"/>
      <c r="AD323" s="84" ph="1"/>
      <c r="AE323" s="84" ph="1"/>
      <c r="AN323" s="84" ph="1"/>
      <c r="AO323" s="84" ph="1"/>
    </row>
    <row r="325" spans="27:41" ht="25.5">
      <c r="AA325" s="84" ph="1"/>
      <c r="AB325" s="84" ph="1"/>
      <c r="AC325" s="84" ph="1"/>
      <c r="AD325" s="84" ph="1"/>
      <c r="AE325" s="84" ph="1"/>
      <c r="AN325" s="84" ph="1"/>
      <c r="AO325" s="84" ph="1"/>
    </row>
    <row r="326" spans="27:41" ht="25.5">
      <c r="AA326" s="84" ph="1"/>
      <c r="AB326" s="84" ph="1"/>
      <c r="AC326" s="84" ph="1"/>
      <c r="AD326" s="84" ph="1"/>
      <c r="AE326" s="84" ph="1"/>
      <c r="AN326" s="84" ph="1"/>
      <c r="AO326" s="84" ph="1"/>
    </row>
    <row r="327" spans="27:41" ht="25.5">
      <c r="AA327" s="84" ph="1"/>
      <c r="AB327" s="84" ph="1"/>
      <c r="AC327" s="84" ph="1"/>
      <c r="AD327" s="84" ph="1"/>
      <c r="AE327" s="84" ph="1"/>
      <c r="AN327" s="84" ph="1"/>
      <c r="AO327" s="84" ph="1"/>
    </row>
    <row r="328" spans="27:41" ht="25.5">
      <c r="AA328" s="84" ph="1"/>
      <c r="AB328" s="84" ph="1"/>
      <c r="AC328" s="84" ph="1"/>
      <c r="AD328" s="84" ph="1"/>
      <c r="AE328" s="84" ph="1"/>
      <c r="AN328" s="84" ph="1"/>
      <c r="AO328" s="84" ph="1"/>
    </row>
    <row r="330" spans="27:41" ht="25.5">
      <c r="AA330" s="84" ph="1"/>
      <c r="AB330" s="84" ph="1"/>
      <c r="AC330" s="84" ph="1"/>
      <c r="AD330" s="84" ph="1"/>
      <c r="AE330" s="84" ph="1"/>
      <c r="AN330" s="84" ph="1"/>
      <c r="AO330" s="84" ph="1"/>
    </row>
    <row r="331" spans="27:41" ht="25.5">
      <c r="AA331" s="84" ph="1"/>
      <c r="AB331" s="84" ph="1"/>
      <c r="AC331" s="84" ph="1"/>
      <c r="AD331" s="84" ph="1"/>
      <c r="AE331" s="84" ph="1"/>
      <c r="AN331" s="84" ph="1"/>
      <c r="AO331" s="84" ph="1"/>
    </row>
    <row r="332" spans="27:41" ht="25.5">
      <c r="AA332" s="84" ph="1"/>
      <c r="AB332" s="84" ph="1"/>
      <c r="AC332" s="84" ph="1"/>
      <c r="AD332" s="84" ph="1"/>
      <c r="AE332" s="84" ph="1"/>
      <c r="AN332" s="84" ph="1"/>
      <c r="AO332" s="84" ph="1"/>
    </row>
    <row r="333" spans="27:41" ht="25.5">
      <c r="AA333" s="84" ph="1"/>
      <c r="AB333" s="84" ph="1"/>
      <c r="AC333" s="84" ph="1"/>
      <c r="AD333" s="84" ph="1"/>
      <c r="AE333" s="84" ph="1"/>
      <c r="AN333" s="84" ph="1"/>
      <c r="AO333" s="84" ph="1"/>
    </row>
    <row r="335" spans="27:41" ht="25.5">
      <c r="AA335" s="84" ph="1"/>
      <c r="AB335" s="84" ph="1"/>
      <c r="AC335" s="84" ph="1"/>
      <c r="AD335" s="84" ph="1"/>
      <c r="AE335" s="84" ph="1"/>
      <c r="AN335" s="84" ph="1"/>
      <c r="AO335" s="84" ph="1"/>
    </row>
    <row r="336" spans="27:41" ht="25.5">
      <c r="AA336" s="84" ph="1"/>
      <c r="AB336" s="84" ph="1"/>
      <c r="AC336" s="84" ph="1"/>
      <c r="AD336" s="84" ph="1"/>
      <c r="AE336" s="84" ph="1"/>
      <c r="AN336" s="84" ph="1"/>
      <c r="AO336" s="84" ph="1"/>
    </row>
    <row r="337" spans="27:41" ht="25.5">
      <c r="AA337" s="84" ph="1"/>
      <c r="AB337" s="84" ph="1"/>
      <c r="AC337" s="84" ph="1"/>
      <c r="AD337" s="84" ph="1"/>
      <c r="AE337" s="84" ph="1"/>
      <c r="AN337" s="84" ph="1"/>
      <c r="AO337" s="84" ph="1"/>
    </row>
    <row r="338" spans="27:41" ht="25.5">
      <c r="AA338" s="84" ph="1"/>
      <c r="AB338" s="84" ph="1"/>
      <c r="AC338" s="84" ph="1"/>
      <c r="AD338" s="84" ph="1"/>
      <c r="AE338" s="84" ph="1"/>
      <c r="AN338" s="84" ph="1"/>
      <c r="AO338" s="84" ph="1"/>
    </row>
    <row r="339" spans="27:41" ht="25.5">
      <c r="AA339" s="84" ph="1"/>
      <c r="AB339" s="84" ph="1"/>
      <c r="AC339" s="84" ph="1"/>
      <c r="AD339" s="84" ph="1"/>
      <c r="AE339" s="84" ph="1"/>
      <c r="AN339" s="84" ph="1"/>
      <c r="AO339" s="84" ph="1"/>
    </row>
    <row r="340" spans="27:41" ht="25.5">
      <c r="AA340" s="84" ph="1"/>
      <c r="AB340" s="84" ph="1"/>
      <c r="AC340" s="84" ph="1"/>
      <c r="AD340" s="84" ph="1"/>
      <c r="AE340" s="84" ph="1"/>
      <c r="AN340" s="84" ph="1"/>
      <c r="AO340" s="84" ph="1"/>
    </row>
    <row r="341" spans="27:41" ht="25.5">
      <c r="AA341" s="84" ph="1"/>
      <c r="AB341" s="84" ph="1"/>
      <c r="AC341" s="84" ph="1"/>
      <c r="AD341" s="84" ph="1"/>
      <c r="AE341" s="84" ph="1"/>
      <c r="AN341" s="84" ph="1"/>
      <c r="AO341" s="84" ph="1"/>
    </row>
    <row r="343" spans="27:41" ht="25.5">
      <c r="AA343" s="84" ph="1"/>
      <c r="AB343" s="84" ph="1"/>
      <c r="AC343" s="84" ph="1"/>
      <c r="AD343" s="84" ph="1"/>
      <c r="AE343" s="84" ph="1"/>
      <c r="AN343" s="84" ph="1"/>
      <c r="AO343" s="84" ph="1"/>
    </row>
    <row r="344" spans="27:41" ht="25.5">
      <c r="AA344" s="84" ph="1"/>
      <c r="AB344" s="84" ph="1"/>
      <c r="AC344" s="84" ph="1"/>
      <c r="AD344" s="84" ph="1"/>
      <c r="AE344" s="84" ph="1"/>
      <c r="AN344" s="84" ph="1"/>
      <c r="AO344" s="84" ph="1"/>
    </row>
    <row r="345" spans="27:41" ht="25.5">
      <c r="AA345" s="84" ph="1"/>
      <c r="AB345" s="84" ph="1"/>
      <c r="AC345" s="84" ph="1"/>
      <c r="AD345" s="84" ph="1"/>
      <c r="AE345" s="84" ph="1"/>
      <c r="AN345" s="84" ph="1"/>
      <c r="AO345" s="84" ph="1"/>
    </row>
    <row r="346" spans="27:41" ht="25.5">
      <c r="AA346" s="84" ph="1"/>
      <c r="AB346" s="84" ph="1"/>
      <c r="AC346" s="84" ph="1"/>
      <c r="AD346" s="84" ph="1"/>
      <c r="AE346" s="84" ph="1"/>
      <c r="AN346" s="84" ph="1"/>
      <c r="AO346" s="84" ph="1"/>
    </row>
    <row r="348" spans="27:41" ht="25.5">
      <c r="AA348" s="84" ph="1"/>
      <c r="AB348" s="84" ph="1"/>
      <c r="AC348" s="84" ph="1"/>
      <c r="AD348" s="84" ph="1"/>
      <c r="AE348" s="84" ph="1"/>
      <c r="AN348" s="84" ph="1"/>
      <c r="AO348" s="84" ph="1"/>
    </row>
    <row r="350" spans="27:41" ht="25.5">
      <c r="AA350" s="84" ph="1"/>
      <c r="AB350" s="84" ph="1"/>
      <c r="AC350" s="84" ph="1"/>
      <c r="AD350" s="84" ph="1"/>
      <c r="AE350" s="84" ph="1"/>
      <c r="AN350" s="84" ph="1"/>
      <c r="AO350" s="84" ph="1"/>
    </row>
    <row r="351" spans="27:41" ht="25.5">
      <c r="AA351" s="84" ph="1"/>
      <c r="AB351" s="84" ph="1"/>
      <c r="AC351" s="84" ph="1"/>
      <c r="AD351" s="84" ph="1"/>
      <c r="AE351" s="84" ph="1"/>
      <c r="AN351" s="84" ph="1"/>
      <c r="AO351" s="84" ph="1"/>
    </row>
    <row r="352" spans="27:41" ht="25.5">
      <c r="AA352" s="84" ph="1"/>
      <c r="AB352" s="84" ph="1"/>
      <c r="AC352" s="84" ph="1"/>
      <c r="AD352" s="84" ph="1"/>
      <c r="AE352" s="84" ph="1"/>
      <c r="AN352" s="84" ph="1"/>
      <c r="AO352" s="84" ph="1"/>
    </row>
    <row r="353" spans="27:41" ht="25.5">
      <c r="AA353" s="84" ph="1"/>
      <c r="AB353" s="84" ph="1"/>
      <c r="AC353" s="84" ph="1"/>
      <c r="AD353" s="84" ph="1"/>
      <c r="AE353" s="84" ph="1"/>
      <c r="AN353" s="84" ph="1"/>
      <c r="AO353" s="84" ph="1"/>
    </row>
    <row r="355" spans="27:41" ht="25.5">
      <c r="AA355" s="84" ph="1"/>
      <c r="AB355" s="84" ph="1"/>
      <c r="AC355" s="84" ph="1"/>
      <c r="AD355" s="84" ph="1"/>
      <c r="AE355" s="84" ph="1"/>
      <c r="AN355" s="84" ph="1"/>
      <c r="AO355" s="84" ph="1"/>
    </row>
    <row r="356" spans="27:41" ht="25.5">
      <c r="AA356" s="84" ph="1"/>
      <c r="AB356" s="84" ph="1"/>
      <c r="AC356" s="84" ph="1"/>
      <c r="AD356" s="84" ph="1"/>
      <c r="AE356" s="84" ph="1"/>
      <c r="AN356" s="84" ph="1"/>
      <c r="AO356" s="84" ph="1"/>
    </row>
    <row r="357" spans="27:41" ht="25.5">
      <c r="AA357" s="84" ph="1"/>
      <c r="AB357" s="84" ph="1"/>
      <c r="AC357" s="84" ph="1"/>
      <c r="AD357" s="84" ph="1"/>
      <c r="AE357" s="84" ph="1"/>
      <c r="AN357" s="84" ph="1"/>
      <c r="AO357" s="84" ph="1"/>
    </row>
    <row r="358" spans="27:41" ht="25.5">
      <c r="AA358" s="84" ph="1"/>
      <c r="AB358" s="84" ph="1"/>
      <c r="AC358" s="84" ph="1"/>
      <c r="AD358" s="84" ph="1"/>
      <c r="AE358" s="84" ph="1"/>
      <c r="AN358" s="84" ph="1"/>
      <c r="AO358" s="84" ph="1"/>
    </row>
    <row r="360" spans="27:41" ht="25.5">
      <c r="AA360" s="84" ph="1"/>
      <c r="AB360" s="84" ph="1"/>
      <c r="AC360" s="84" ph="1"/>
      <c r="AD360" s="84" ph="1"/>
      <c r="AE360" s="84" ph="1"/>
      <c r="AN360" s="84" ph="1"/>
      <c r="AO360" s="84" ph="1"/>
    </row>
    <row r="361" spans="27:41" ht="25.5">
      <c r="AA361" s="84" ph="1"/>
      <c r="AB361" s="84" ph="1"/>
      <c r="AC361" s="84" ph="1"/>
      <c r="AD361" s="84" ph="1"/>
      <c r="AE361" s="84" ph="1"/>
      <c r="AN361" s="84" ph="1"/>
      <c r="AO361" s="84" ph="1"/>
    </row>
    <row r="362" spans="27:41" ht="25.5">
      <c r="AA362" s="84" ph="1"/>
      <c r="AB362" s="84" ph="1"/>
      <c r="AC362" s="84" ph="1"/>
      <c r="AD362" s="84" ph="1"/>
      <c r="AE362" s="84" ph="1"/>
      <c r="AN362" s="84" ph="1"/>
      <c r="AO362" s="84" ph="1"/>
    </row>
    <row r="363" spans="27:41" ht="25.5">
      <c r="AA363" s="84" ph="1"/>
      <c r="AB363" s="84" ph="1"/>
      <c r="AC363" s="84" ph="1"/>
      <c r="AD363" s="84" ph="1"/>
      <c r="AE363" s="84" ph="1"/>
      <c r="AN363" s="84" ph="1"/>
      <c r="AO363" s="84" ph="1"/>
    </row>
    <row r="364" spans="27:41" ht="25.5">
      <c r="AA364" s="84" ph="1"/>
      <c r="AB364" s="84" ph="1"/>
      <c r="AC364" s="84" ph="1"/>
      <c r="AD364" s="84" ph="1"/>
      <c r="AE364" s="84" ph="1"/>
      <c r="AN364" s="84" ph="1"/>
      <c r="AO364" s="84" ph="1"/>
    </row>
    <row r="365" spans="27:41" ht="25.5">
      <c r="AA365" s="84" ph="1"/>
      <c r="AB365" s="84" ph="1"/>
      <c r="AC365" s="84" ph="1"/>
      <c r="AD365" s="84" ph="1"/>
      <c r="AE365" s="84" ph="1"/>
      <c r="AN365" s="84" ph="1"/>
      <c r="AO365" s="84" ph="1"/>
    </row>
    <row r="366" spans="27:41" ht="25.5">
      <c r="AA366" s="84" ph="1"/>
      <c r="AB366" s="84" ph="1"/>
      <c r="AC366" s="84" ph="1"/>
      <c r="AD366" s="84" ph="1"/>
      <c r="AE366" s="84" ph="1"/>
      <c r="AN366" s="84" ph="1"/>
      <c r="AO366" s="84" ph="1"/>
    </row>
    <row r="367" spans="27:41" ht="25.5">
      <c r="AA367" s="84" ph="1"/>
      <c r="AB367" s="84" ph="1"/>
      <c r="AC367" s="84" ph="1"/>
      <c r="AD367" s="84" ph="1"/>
      <c r="AE367" s="84" ph="1"/>
      <c r="AN367" s="84" ph="1"/>
      <c r="AO367" s="84" ph="1"/>
    </row>
    <row r="369" spans="27:41" ht="25.5">
      <c r="AA369" s="84" ph="1"/>
      <c r="AB369" s="84" ph="1"/>
      <c r="AC369" s="84" ph="1"/>
      <c r="AD369" s="84" ph="1"/>
      <c r="AE369" s="84" ph="1"/>
      <c r="AN369" s="84" ph="1"/>
      <c r="AO369" s="84" ph="1"/>
    </row>
    <row r="371" spans="27:41" ht="25.5">
      <c r="AA371" s="84" ph="1"/>
      <c r="AB371" s="84" ph="1"/>
      <c r="AC371" s="84" ph="1"/>
      <c r="AD371" s="84" ph="1"/>
      <c r="AE371" s="84" ph="1"/>
      <c r="AN371" s="84" ph="1"/>
      <c r="AO371" s="84" ph="1"/>
    </row>
    <row r="372" spans="27:41" ht="25.5">
      <c r="AA372" s="84" ph="1"/>
      <c r="AB372" s="84" ph="1"/>
      <c r="AC372" s="84" ph="1"/>
      <c r="AD372" s="84" ph="1"/>
      <c r="AE372" s="84" ph="1"/>
      <c r="AN372" s="84" ph="1"/>
      <c r="AO372" s="84" ph="1"/>
    </row>
    <row r="373" spans="27:41" ht="25.5">
      <c r="AA373" s="84" ph="1"/>
      <c r="AB373" s="84" ph="1"/>
      <c r="AC373" s="84" ph="1"/>
      <c r="AD373" s="84" ph="1"/>
      <c r="AE373" s="84" ph="1"/>
      <c r="AN373" s="84" ph="1"/>
      <c r="AO373" s="84" ph="1"/>
    </row>
    <row r="374" spans="27:41" ht="25.5">
      <c r="AA374" s="84" ph="1"/>
      <c r="AB374" s="84" ph="1"/>
      <c r="AC374" s="84" ph="1"/>
      <c r="AD374" s="84" ph="1"/>
      <c r="AE374" s="84" ph="1"/>
      <c r="AN374" s="84" ph="1"/>
      <c r="AO374" s="84" ph="1"/>
    </row>
    <row r="376" spans="27:41" ht="25.5">
      <c r="AA376" s="84" ph="1"/>
      <c r="AB376" s="84" ph="1"/>
      <c r="AC376" s="84" ph="1"/>
      <c r="AD376" s="84" ph="1"/>
      <c r="AE376" s="84" ph="1"/>
      <c r="AN376" s="84" ph="1"/>
      <c r="AO376" s="84" ph="1"/>
    </row>
    <row r="377" spans="27:41" ht="25.5">
      <c r="AA377" s="84" ph="1"/>
      <c r="AB377" s="84" ph="1"/>
      <c r="AC377" s="84" ph="1"/>
      <c r="AD377" s="84" ph="1"/>
      <c r="AE377" s="84" ph="1"/>
      <c r="AN377" s="84" ph="1"/>
      <c r="AO377" s="84" ph="1"/>
    </row>
    <row r="378" spans="27:41" ht="25.5">
      <c r="AA378" s="84" ph="1"/>
      <c r="AB378" s="84" ph="1"/>
      <c r="AC378" s="84" ph="1"/>
      <c r="AD378" s="84" ph="1"/>
      <c r="AE378" s="84" ph="1"/>
      <c r="AN378" s="84" ph="1"/>
      <c r="AO378" s="84" ph="1"/>
    </row>
    <row r="379" spans="27:41" ht="25.5">
      <c r="AA379" s="84" ph="1"/>
      <c r="AB379" s="84" ph="1"/>
      <c r="AC379" s="84" ph="1"/>
      <c r="AD379" s="84" ph="1"/>
      <c r="AE379" s="84" ph="1"/>
      <c r="AN379" s="84" ph="1"/>
      <c r="AO379" s="84" ph="1"/>
    </row>
    <row r="381" spans="27:41" ht="25.5">
      <c r="AA381" s="84" ph="1"/>
      <c r="AB381" s="84" ph="1"/>
      <c r="AC381" s="84" ph="1"/>
      <c r="AD381" s="84" ph="1"/>
      <c r="AE381" s="84" ph="1"/>
      <c r="AN381" s="84" ph="1"/>
      <c r="AO381" s="84" ph="1"/>
    </row>
    <row r="382" spans="27:41" ht="25.5">
      <c r="AA382" s="84" ph="1"/>
      <c r="AB382" s="84" ph="1"/>
      <c r="AC382" s="84" ph="1"/>
      <c r="AD382" s="84" ph="1"/>
      <c r="AE382" s="84" ph="1"/>
      <c r="AN382" s="84" ph="1"/>
      <c r="AO382" s="84" ph="1"/>
    </row>
    <row r="383" spans="27:41" ht="25.5">
      <c r="AA383" s="84" ph="1"/>
      <c r="AB383" s="84" ph="1"/>
      <c r="AC383" s="84" ph="1"/>
      <c r="AD383" s="84" ph="1"/>
      <c r="AE383" s="84" ph="1"/>
      <c r="AN383" s="84" ph="1"/>
      <c r="AO383" s="84" ph="1"/>
    </row>
    <row r="384" spans="27:41" ht="25.5">
      <c r="AA384" s="84" ph="1"/>
      <c r="AB384" s="84" ph="1"/>
      <c r="AC384" s="84" ph="1"/>
      <c r="AD384" s="84" ph="1"/>
      <c r="AE384" s="84" ph="1"/>
      <c r="AN384" s="84" ph="1"/>
      <c r="AO384" s="84" ph="1"/>
    </row>
    <row r="385" spans="27:41" ht="25.5">
      <c r="AA385" s="84" ph="1"/>
      <c r="AB385" s="84" ph="1"/>
      <c r="AC385" s="84" ph="1"/>
      <c r="AD385" s="84" ph="1"/>
      <c r="AE385" s="84" ph="1"/>
      <c r="AN385" s="84" ph="1"/>
      <c r="AO385" s="84" ph="1"/>
    </row>
    <row r="387" spans="27:41" ht="25.5">
      <c r="AA387" s="84" ph="1"/>
      <c r="AB387" s="84" ph="1"/>
      <c r="AC387" s="84" ph="1"/>
      <c r="AD387" s="84" ph="1"/>
      <c r="AE387" s="84" ph="1"/>
      <c r="AN387" s="84" ph="1"/>
      <c r="AO387" s="84" ph="1"/>
    </row>
    <row r="388" spans="27:41" ht="25.5">
      <c r="AA388" s="84" ph="1"/>
      <c r="AB388" s="84" ph="1"/>
      <c r="AC388" s="84" ph="1"/>
      <c r="AD388" s="84" ph="1"/>
      <c r="AE388" s="84" ph="1"/>
      <c r="AN388" s="84" ph="1"/>
      <c r="AO388" s="84" ph="1"/>
    </row>
    <row r="389" spans="27:41" ht="25.5">
      <c r="AA389" s="84" ph="1"/>
      <c r="AB389" s="84" ph="1"/>
      <c r="AC389" s="84" ph="1"/>
      <c r="AD389" s="84" ph="1"/>
      <c r="AE389" s="84" ph="1"/>
      <c r="AN389" s="84" ph="1"/>
      <c r="AO389" s="84" ph="1"/>
    </row>
    <row r="390" spans="27:41" ht="25.5">
      <c r="AA390" s="84" ph="1"/>
      <c r="AB390" s="84" ph="1"/>
      <c r="AC390" s="84" ph="1"/>
      <c r="AD390" s="84" ph="1"/>
      <c r="AE390" s="84" ph="1"/>
      <c r="AN390" s="84" ph="1"/>
      <c r="AO390" s="84" ph="1"/>
    </row>
    <row r="391" spans="27:41" ht="25.5">
      <c r="AA391" s="84" ph="1"/>
      <c r="AB391" s="84" ph="1"/>
      <c r="AC391" s="84" ph="1"/>
      <c r="AD391" s="84" ph="1"/>
      <c r="AE391" s="84" ph="1"/>
      <c r="AN391" s="84" ph="1"/>
      <c r="AO391" s="84" ph="1"/>
    </row>
    <row r="393" spans="27:41" ht="25.5">
      <c r="AA393" s="84" ph="1"/>
      <c r="AB393" s="84" ph="1"/>
      <c r="AC393" s="84" ph="1"/>
      <c r="AD393" s="84" ph="1"/>
      <c r="AE393" s="84" ph="1"/>
      <c r="AN393" s="84" ph="1"/>
      <c r="AO393" s="84" ph="1"/>
    </row>
    <row r="394" spans="27:41" ht="25.5">
      <c r="AA394" s="84" ph="1"/>
      <c r="AB394" s="84" ph="1"/>
      <c r="AC394" s="84" ph="1"/>
      <c r="AD394" s="84" ph="1"/>
      <c r="AE394" s="84" ph="1"/>
      <c r="AN394" s="84" ph="1"/>
      <c r="AO394" s="84" ph="1"/>
    </row>
    <row r="395" spans="27:41" ht="25.5">
      <c r="AA395" s="84" ph="1"/>
      <c r="AB395" s="84" ph="1"/>
      <c r="AC395" s="84" ph="1"/>
      <c r="AD395" s="84" ph="1"/>
      <c r="AE395" s="84" ph="1"/>
      <c r="AN395" s="84" ph="1"/>
      <c r="AO395" s="84" ph="1"/>
    </row>
    <row r="396" spans="27:41" ht="25.5">
      <c r="AA396" s="84" ph="1"/>
      <c r="AB396" s="84" ph="1"/>
      <c r="AC396" s="84" ph="1"/>
      <c r="AD396" s="84" ph="1"/>
      <c r="AE396" s="84" ph="1"/>
      <c r="AN396" s="84" ph="1"/>
      <c r="AO396" s="84" ph="1"/>
    </row>
    <row r="397" spans="27:41" ht="25.5">
      <c r="AA397" s="84" ph="1"/>
      <c r="AB397" s="84" ph="1"/>
      <c r="AC397" s="84" ph="1"/>
      <c r="AD397" s="84" ph="1"/>
      <c r="AE397" s="84" ph="1"/>
      <c r="AN397" s="84" ph="1"/>
      <c r="AO397" s="84" ph="1"/>
    </row>
    <row r="398" spans="27:41" ht="25.5">
      <c r="AA398" s="84" ph="1"/>
      <c r="AB398" s="84" ph="1"/>
      <c r="AC398" s="84" ph="1"/>
      <c r="AD398" s="84" ph="1"/>
      <c r="AE398" s="84" ph="1"/>
      <c r="AN398" s="84" ph="1"/>
      <c r="AO398" s="84" ph="1"/>
    </row>
    <row r="399" spans="27:41" ht="25.5">
      <c r="AA399" s="84" ph="1"/>
      <c r="AB399" s="84" ph="1"/>
      <c r="AC399" s="84" ph="1"/>
      <c r="AD399" s="84" ph="1"/>
      <c r="AE399" s="84" ph="1"/>
      <c r="AN399" s="84" ph="1"/>
      <c r="AO399" s="84" ph="1"/>
    </row>
    <row r="401" spans="27:41" ht="25.5">
      <c r="AA401" s="84" ph="1"/>
      <c r="AB401" s="84" ph="1"/>
      <c r="AC401" s="84" ph="1"/>
      <c r="AD401" s="84" ph="1"/>
      <c r="AE401" s="84" ph="1"/>
      <c r="AN401" s="84" ph="1"/>
      <c r="AO401" s="84" ph="1"/>
    </row>
    <row r="402" spans="27:41" ht="25.5">
      <c r="AA402" s="84" ph="1"/>
      <c r="AB402" s="84" ph="1"/>
      <c r="AC402" s="84" ph="1"/>
      <c r="AD402" s="84" ph="1"/>
      <c r="AE402" s="84" ph="1"/>
      <c r="AN402" s="84" ph="1"/>
      <c r="AO402" s="84" ph="1"/>
    </row>
    <row r="403" spans="27:41" ht="25.5">
      <c r="AA403" s="84" ph="1"/>
      <c r="AB403" s="84" ph="1"/>
      <c r="AC403" s="84" ph="1"/>
      <c r="AD403" s="84" ph="1"/>
      <c r="AE403" s="84" ph="1"/>
      <c r="AN403" s="84" ph="1"/>
      <c r="AO403" s="84" ph="1"/>
    </row>
    <row r="404" spans="27:41" ht="25.5">
      <c r="AA404" s="84" ph="1"/>
      <c r="AB404" s="84" ph="1"/>
      <c r="AC404" s="84" ph="1"/>
      <c r="AD404" s="84" ph="1"/>
      <c r="AE404" s="84" ph="1"/>
      <c r="AN404" s="84" ph="1"/>
      <c r="AO404" s="84" ph="1"/>
    </row>
    <row r="405" spans="27:41" ht="25.5">
      <c r="AA405" s="84" ph="1"/>
      <c r="AB405" s="84" ph="1"/>
      <c r="AC405" s="84" ph="1"/>
      <c r="AD405" s="84" ph="1"/>
      <c r="AE405" s="84" ph="1"/>
      <c r="AN405" s="84" ph="1"/>
      <c r="AO405" s="84" ph="1"/>
    </row>
    <row r="407" spans="27:41" ht="25.5">
      <c r="AA407" s="84" ph="1"/>
      <c r="AB407" s="84" ph="1"/>
      <c r="AC407" s="84" ph="1"/>
      <c r="AD407" s="84" ph="1"/>
      <c r="AE407" s="84" ph="1"/>
      <c r="AN407" s="84" ph="1"/>
      <c r="AO407" s="84" ph="1"/>
    </row>
    <row r="408" spans="27:41" ht="25.5">
      <c r="AA408" s="84" ph="1"/>
      <c r="AB408" s="84" ph="1"/>
      <c r="AC408" s="84" ph="1"/>
      <c r="AD408" s="84" ph="1"/>
      <c r="AE408" s="84" ph="1"/>
      <c r="AN408" s="84" ph="1"/>
      <c r="AO408" s="84" ph="1"/>
    </row>
    <row r="409" spans="27:41" ht="25.5">
      <c r="AA409" s="84" ph="1"/>
      <c r="AB409" s="84" ph="1"/>
      <c r="AC409" s="84" ph="1"/>
      <c r="AD409" s="84" ph="1"/>
      <c r="AE409" s="84" ph="1"/>
      <c r="AN409" s="84" ph="1"/>
      <c r="AO409" s="84" ph="1"/>
    </row>
    <row r="410" spans="27:41" ht="25.5">
      <c r="AA410" s="84" ph="1"/>
      <c r="AB410" s="84" ph="1"/>
      <c r="AC410" s="84" ph="1"/>
      <c r="AD410" s="84" ph="1"/>
      <c r="AE410" s="84" ph="1"/>
      <c r="AN410" s="84" ph="1"/>
      <c r="AO410" s="84" ph="1"/>
    </row>
    <row r="411" spans="27:41" ht="25.5">
      <c r="AA411" s="84" ph="1"/>
      <c r="AB411" s="84" ph="1"/>
      <c r="AC411" s="84" ph="1"/>
      <c r="AD411" s="84" ph="1"/>
      <c r="AE411" s="84" ph="1"/>
      <c r="AN411" s="84" ph="1"/>
      <c r="AO411" s="84" ph="1"/>
    </row>
    <row r="413" spans="27:41" ht="25.5">
      <c r="AA413" s="84" ph="1"/>
      <c r="AB413" s="84" ph="1"/>
      <c r="AC413" s="84" ph="1"/>
      <c r="AD413" s="84" ph="1"/>
      <c r="AE413" s="84" ph="1"/>
      <c r="AN413" s="84" ph="1"/>
      <c r="AO413" s="84" ph="1"/>
    </row>
    <row r="414" spans="27:41" ht="25.5">
      <c r="AA414" s="84" ph="1"/>
      <c r="AB414" s="84" ph="1"/>
      <c r="AC414" s="84" ph="1"/>
      <c r="AD414" s="84" ph="1"/>
      <c r="AE414" s="84" ph="1"/>
      <c r="AN414" s="84" ph="1"/>
      <c r="AO414" s="84" ph="1"/>
    </row>
    <row r="415" spans="27:41" ht="25.5">
      <c r="AA415" s="84" ph="1"/>
      <c r="AB415" s="84" ph="1"/>
      <c r="AC415" s="84" ph="1"/>
      <c r="AD415" s="84" ph="1"/>
      <c r="AE415" s="84" ph="1"/>
      <c r="AN415" s="84" ph="1"/>
      <c r="AO415" s="84" ph="1"/>
    </row>
    <row r="416" spans="27:41" ht="25.5">
      <c r="AA416" s="84" ph="1"/>
      <c r="AB416" s="84" ph="1"/>
      <c r="AC416" s="84" ph="1"/>
      <c r="AD416" s="84" ph="1"/>
      <c r="AE416" s="84" ph="1"/>
      <c r="AN416" s="84" ph="1"/>
      <c r="AO416" s="84" ph="1"/>
    </row>
    <row r="417" spans="27:41" ht="25.5">
      <c r="AA417" s="84" ph="1"/>
      <c r="AB417" s="84" ph="1"/>
      <c r="AC417" s="84" ph="1"/>
      <c r="AD417" s="84" ph="1"/>
      <c r="AE417" s="84" ph="1"/>
      <c r="AN417" s="84" ph="1"/>
      <c r="AO417" s="84" ph="1"/>
    </row>
    <row r="419" spans="27:41" ht="25.5">
      <c r="AA419" s="84" ph="1"/>
      <c r="AB419" s="84" ph="1"/>
      <c r="AC419" s="84" ph="1"/>
      <c r="AD419" s="84" ph="1"/>
      <c r="AE419" s="84" ph="1"/>
      <c r="AN419" s="84" ph="1"/>
      <c r="AO419" s="84" ph="1"/>
    </row>
    <row r="420" spans="27:41" ht="25.5">
      <c r="AA420" s="84" ph="1"/>
      <c r="AB420" s="84" ph="1"/>
      <c r="AC420" s="84" ph="1"/>
      <c r="AD420" s="84" ph="1"/>
      <c r="AE420" s="84" ph="1"/>
      <c r="AN420" s="84" ph="1"/>
      <c r="AO420" s="84" ph="1"/>
    </row>
    <row r="421" spans="27:41" ht="25.5">
      <c r="AA421" s="84" ph="1"/>
      <c r="AB421" s="84" ph="1"/>
      <c r="AC421" s="84" ph="1"/>
      <c r="AD421" s="84" ph="1"/>
      <c r="AE421" s="84" ph="1"/>
      <c r="AN421" s="84" ph="1"/>
      <c r="AO421" s="84" ph="1"/>
    </row>
    <row r="422" spans="27:41" ht="25.5">
      <c r="AA422" s="84" ph="1"/>
      <c r="AB422" s="84" ph="1"/>
      <c r="AC422" s="84" ph="1"/>
      <c r="AD422" s="84" ph="1"/>
      <c r="AE422" s="84" ph="1"/>
      <c r="AN422" s="84" ph="1"/>
      <c r="AO422" s="84" ph="1"/>
    </row>
  </sheetData>
  <sheetProtection sheet="1" insertRows="0"/>
  <protectedRanges>
    <protectedRange sqref="G4:Y6 AO4:BF8 AO9:AU10 BA9:BF10 AO11:BF12 U11:Y12 D29:V33 AA29:AC33 BM29:CQ33 BA29:BC33 AL16:AN25" name="範囲1"/>
    <protectedRange sqref="G7:Y7" name="範囲1_1"/>
    <protectedRange sqref="G8:Y10" name="範囲1_5"/>
    <protectedRange sqref="D16:AG25" name="範囲1_2"/>
  </protectedRanges>
  <mergeCells count="1937">
    <mergeCell ref="AH20:AK20"/>
    <mergeCell ref="AD21:AG21"/>
    <mergeCell ref="AH21:AK21"/>
    <mergeCell ref="AD22:AG22"/>
    <mergeCell ref="AH22:AK22"/>
    <mergeCell ref="AD23:AG23"/>
    <mergeCell ref="AH23:AK23"/>
    <mergeCell ref="B75:C75"/>
    <mergeCell ref="D75:M75"/>
    <mergeCell ref="N75:R75"/>
    <mergeCell ref="S75:V75"/>
    <mergeCell ref="W75:X75"/>
    <mergeCell ref="Y75:Z75"/>
    <mergeCell ref="AA75:AC75"/>
    <mergeCell ref="AD75:AN75"/>
    <mergeCell ref="AO75:AQ75"/>
    <mergeCell ref="AR75:AT75"/>
    <mergeCell ref="AU75:AW75"/>
    <mergeCell ref="AX75:AZ75"/>
    <mergeCell ref="BA75:BC75"/>
    <mergeCell ref="BD75:BF75"/>
    <mergeCell ref="BG75:BI75"/>
    <mergeCell ref="BJ75:BL75"/>
    <mergeCell ref="BM75:CN75"/>
    <mergeCell ref="B74:C74"/>
    <mergeCell ref="D74:M74"/>
    <mergeCell ref="N74:R74"/>
    <mergeCell ref="S74:V74"/>
    <mergeCell ref="W74:X74"/>
    <mergeCell ref="Y74:Z74"/>
    <mergeCell ref="AA74:AC74"/>
    <mergeCell ref="AD74:AN74"/>
    <mergeCell ref="AO74:AQ74"/>
    <mergeCell ref="AR74:AT74"/>
    <mergeCell ref="AU74:AW74"/>
    <mergeCell ref="AX74:AZ74"/>
    <mergeCell ref="BA74:BC74"/>
    <mergeCell ref="BD74:BF74"/>
    <mergeCell ref="BG74:BI74"/>
    <mergeCell ref="BJ74:BL74"/>
    <mergeCell ref="BM74:CN74"/>
    <mergeCell ref="B73:C73"/>
    <mergeCell ref="D73:M73"/>
    <mergeCell ref="N73:R73"/>
    <mergeCell ref="S73:V73"/>
    <mergeCell ref="W73:X73"/>
    <mergeCell ref="Y73:Z73"/>
    <mergeCell ref="AA73:AC73"/>
    <mergeCell ref="AD73:AN73"/>
    <mergeCell ref="AO73:AQ73"/>
    <mergeCell ref="AR73:AT73"/>
    <mergeCell ref="AU73:AW73"/>
    <mergeCell ref="AX73:AZ73"/>
    <mergeCell ref="BA73:BC73"/>
    <mergeCell ref="BD73:BF73"/>
    <mergeCell ref="BG73:BI73"/>
    <mergeCell ref="BJ73:BL73"/>
    <mergeCell ref="BM73:CN73"/>
    <mergeCell ref="B72:C72"/>
    <mergeCell ref="D72:M72"/>
    <mergeCell ref="N72:R72"/>
    <mergeCell ref="S72:V72"/>
    <mergeCell ref="W72:X72"/>
    <mergeCell ref="Y72:Z72"/>
    <mergeCell ref="AA72:AC72"/>
    <mergeCell ref="AD72:AN72"/>
    <mergeCell ref="AO72:AQ72"/>
    <mergeCell ref="AR72:AT72"/>
    <mergeCell ref="AU72:AW72"/>
    <mergeCell ref="AX72:AZ72"/>
    <mergeCell ref="BA72:BC72"/>
    <mergeCell ref="BD72:BF72"/>
    <mergeCell ref="BG72:BI72"/>
    <mergeCell ref="BJ72:BL72"/>
    <mergeCell ref="BM72:CN72"/>
    <mergeCell ref="B71:C71"/>
    <mergeCell ref="D71:M71"/>
    <mergeCell ref="N71:R71"/>
    <mergeCell ref="S71:V71"/>
    <mergeCell ref="W71:X71"/>
    <mergeCell ref="Y71:Z71"/>
    <mergeCell ref="AA71:AC71"/>
    <mergeCell ref="AD71:AN71"/>
    <mergeCell ref="AO71:AQ71"/>
    <mergeCell ref="AR71:AT71"/>
    <mergeCell ref="AU71:AW71"/>
    <mergeCell ref="AX71:AZ71"/>
    <mergeCell ref="BA71:BC71"/>
    <mergeCell ref="BD71:BF71"/>
    <mergeCell ref="BG71:BI71"/>
    <mergeCell ref="BJ71:BL71"/>
    <mergeCell ref="BM71:CN71"/>
    <mergeCell ref="B70:C70"/>
    <mergeCell ref="D70:M70"/>
    <mergeCell ref="N70:R70"/>
    <mergeCell ref="S70:V70"/>
    <mergeCell ref="W70:X70"/>
    <mergeCell ref="Y70:Z70"/>
    <mergeCell ref="AA70:AC70"/>
    <mergeCell ref="AD70:AN70"/>
    <mergeCell ref="AO70:AQ70"/>
    <mergeCell ref="AR70:AT70"/>
    <mergeCell ref="AU70:AW70"/>
    <mergeCell ref="AX70:AZ70"/>
    <mergeCell ref="BA70:BC70"/>
    <mergeCell ref="BD70:BF70"/>
    <mergeCell ref="BG70:BI70"/>
    <mergeCell ref="BJ70:BL70"/>
    <mergeCell ref="BM70:CN70"/>
    <mergeCell ref="B69:C69"/>
    <mergeCell ref="D69:M69"/>
    <mergeCell ref="N69:R69"/>
    <mergeCell ref="S69:V69"/>
    <mergeCell ref="W69:X69"/>
    <mergeCell ref="Y69:Z69"/>
    <mergeCell ref="AA69:AC69"/>
    <mergeCell ref="AD69:AN69"/>
    <mergeCell ref="AO69:AQ69"/>
    <mergeCell ref="AR69:AT69"/>
    <mergeCell ref="AU69:AW69"/>
    <mergeCell ref="AX69:AZ69"/>
    <mergeCell ref="BA69:BC69"/>
    <mergeCell ref="BD69:BF69"/>
    <mergeCell ref="BG69:BI69"/>
    <mergeCell ref="BJ69:BL69"/>
    <mergeCell ref="BM69:CN69"/>
    <mergeCell ref="B68:C68"/>
    <mergeCell ref="D68:M68"/>
    <mergeCell ref="N68:R68"/>
    <mergeCell ref="S68:V68"/>
    <mergeCell ref="W68:X68"/>
    <mergeCell ref="Y68:Z68"/>
    <mergeCell ref="AA68:AC68"/>
    <mergeCell ref="AD68:AN68"/>
    <mergeCell ref="AO68:AQ68"/>
    <mergeCell ref="AR68:AT68"/>
    <mergeCell ref="AU68:AW68"/>
    <mergeCell ref="AX68:AZ68"/>
    <mergeCell ref="BA68:BC68"/>
    <mergeCell ref="BD68:BF68"/>
    <mergeCell ref="BG68:BI68"/>
    <mergeCell ref="BJ68:BL68"/>
    <mergeCell ref="BM68:CN68"/>
    <mergeCell ref="B67:C67"/>
    <mergeCell ref="D67:M67"/>
    <mergeCell ref="N67:R67"/>
    <mergeCell ref="S67:V67"/>
    <mergeCell ref="W67:X67"/>
    <mergeCell ref="Y67:Z67"/>
    <mergeCell ref="AA67:AC67"/>
    <mergeCell ref="AD67:AN67"/>
    <mergeCell ref="AO67:AQ67"/>
    <mergeCell ref="AR67:AT67"/>
    <mergeCell ref="AU67:AW67"/>
    <mergeCell ref="AX67:AZ67"/>
    <mergeCell ref="BA67:BC67"/>
    <mergeCell ref="BD67:BF67"/>
    <mergeCell ref="BG67:BI67"/>
    <mergeCell ref="BJ67:BL67"/>
    <mergeCell ref="BM67:CN67"/>
    <mergeCell ref="B66:C66"/>
    <mergeCell ref="D66:M66"/>
    <mergeCell ref="N66:R66"/>
    <mergeCell ref="S66:V66"/>
    <mergeCell ref="W66:X66"/>
    <mergeCell ref="Y66:Z66"/>
    <mergeCell ref="AA66:AC66"/>
    <mergeCell ref="AD66:AN66"/>
    <mergeCell ref="AO66:AQ66"/>
    <mergeCell ref="AR66:AT66"/>
    <mergeCell ref="AU66:AW66"/>
    <mergeCell ref="AX66:AZ66"/>
    <mergeCell ref="BA66:BC66"/>
    <mergeCell ref="BD66:BF66"/>
    <mergeCell ref="BG66:BI66"/>
    <mergeCell ref="BJ66:BL66"/>
    <mergeCell ref="BM66:CN66"/>
    <mergeCell ref="B65:C65"/>
    <mergeCell ref="D65:M65"/>
    <mergeCell ref="N65:R65"/>
    <mergeCell ref="S65:V65"/>
    <mergeCell ref="W65:X65"/>
    <mergeCell ref="Y65:Z65"/>
    <mergeCell ref="AA65:AC65"/>
    <mergeCell ref="AD65:AN65"/>
    <mergeCell ref="AO65:AQ65"/>
    <mergeCell ref="AR65:AT65"/>
    <mergeCell ref="AU65:AW65"/>
    <mergeCell ref="AX65:AZ65"/>
    <mergeCell ref="BA65:BC65"/>
    <mergeCell ref="BD65:BF65"/>
    <mergeCell ref="BG65:BI65"/>
    <mergeCell ref="BJ65:BL65"/>
    <mergeCell ref="BM65:CN65"/>
    <mergeCell ref="B64:C64"/>
    <mergeCell ref="D64:M64"/>
    <mergeCell ref="N64:R64"/>
    <mergeCell ref="S64:V64"/>
    <mergeCell ref="W64:X64"/>
    <mergeCell ref="Y64:Z64"/>
    <mergeCell ref="AA64:AC64"/>
    <mergeCell ref="AD64:AN64"/>
    <mergeCell ref="AO64:AQ64"/>
    <mergeCell ref="AR64:AT64"/>
    <mergeCell ref="AU64:AW64"/>
    <mergeCell ref="AX64:AZ64"/>
    <mergeCell ref="BA64:BC64"/>
    <mergeCell ref="BD64:BF64"/>
    <mergeCell ref="BG64:BI64"/>
    <mergeCell ref="BJ64:BL64"/>
    <mergeCell ref="BM64:CN64"/>
    <mergeCell ref="B63:C63"/>
    <mergeCell ref="D63:M63"/>
    <mergeCell ref="N63:R63"/>
    <mergeCell ref="S63:V63"/>
    <mergeCell ref="W63:X63"/>
    <mergeCell ref="Y63:Z63"/>
    <mergeCell ref="AA63:AC63"/>
    <mergeCell ref="AD63:AN63"/>
    <mergeCell ref="AO63:AQ63"/>
    <mergeCell ref="AR63:AT63"/>
    <mergeCell ref="AU63:AW63"/>
    <mergeCell ref="AX63:AZ63"/>
    <mergeCell ref="BA63:BC63"/>
    <mergeCell ref="BD63:BF63"/>
    <mergeCell ref="BG63:BI63"/>
    <mergeCell ref="BJ63:BL63"/>
    <mergeCell ref="BM63:CN63"/>
    <mergeCell ref="B62:C62"/>
    <mergeCell ref="D62:M62"/>
    <mergeCell ref="N62:R62"/>
    <mergeCell ref="S62:V62"/>
    <mergeCell ref="W62:X62"/>
    <mergeCell ref="Y62:Z62"/>
    <mergeCell ref="AA62:AC62"/>
    <mergeCell ref="AD62:AN62"/>
    <mergeCell ref="AO62:AQ62"/>
    <mergeCell ref="AR62:AT62"/>
    <mergeCell ref="AU62:AW62"/>
    <mergeCell ref="AX62:AZ62"/>
    <mergeCell ref="BA62:BC62"/>
    <mergeCell ref="BD62:BF62"/>
    <mergeCell ref="BG62:BI62"/>
    <mergeCell ref="BJ62:BL62"/>
    <mergeCell ref="BM62:CN62"/>
    <mergeCell ref="B61:C61"/>
    <mergeCell ref="D61:M61"/>
    <mergeCell ref="N61:R61"/>
    <mergeCell ref="S61:V61"/>
    <mergeCell ref="W61:X61"/>
    <mergeCell ref="Y61:Z61"/>
    <mergeCell ref="AA61:AC61"/>
    <mergeCell ref="AD61:AN61"/>
    <mergeCell ref="AO61:AQ61"/>
    <mergeCell ref="AR61:AT61"/>
    <mergeCell ref="AU61:AW61"/>
    <mergeCell ref="AX61:AZ61"/>
    <mergeCell ref="BA61:BC61"/>
    <mergeCell ref="BD61:BF61"/>
    <mergeCell ref="BG61:BI61"/>
    <mergeCell ref="BJ61:BL61"/>
    <mergeCell ref="BM61:CN61"/>
    <mergeCell ref="B60:C60"/>
    <mergeCell ref="D60:M60"/>
    <mergeCell ref="N60:R60"/>
    <mergeCell ref="S60:V60"/>
    <mergeCell ref="W60:X60"/>
    <mergeCell ref="Y60:Z60"/>
    <mergeCell ref="AA60:AC60"/>
    <mergeCell ref="AD60:AN60"/>
    <mergeCell ref="AO60:AQ60"/>
    <mergeCell ref="AR60:AT60"/>
    <mergeCell ref="AU60:AW60"/>
    <mergeCell ref="AX60:AZ60"/>
    <mergeCell ref="BA60:BC60"/>
    <mergeCell ref="BD60:BF60"/>
    <mergeCell ref="BG60:BI60"/>
    <mergeCell ref="BJ60:BL60"/>
    <mergeCell ref="BM60:CN60"/>
    <mergeCell ref="B59:C59"/>
    <mergeCell ref="D59:M59"/>
    <mergeCell ref="N59:R59"/>
    <mergeCell ref="S59:V59"/>
    <mergeCell ref="W59:X59"/>
    <mergeCell ref="Y59:Z59"/>
    <mergeCell ref="AA59:AC59"/>
    <mergeCell ref="AD59:AN59"/>
    <mergeCell ref="AO59:AQ59"/>
    <mergeCell ref="AR59:AT59"/>
    <mergeCell ref="AU59:AW59"/>
    <mergeCell ref="AX59:AZ59"/>
    <mergeCell ref="BA59:BC59"/>
    <mergeCell ref="BD59:BF59"/>
    <mergeCell ref="BG59:BI59"/>
    <mergeCell ref="BJ59:BL59"/>
    <mergeCell ref="BM59:CN59"/>
    <mergeCell ref="B58:C58"/>
    <mergeCell ref="D58:M58"/>
    <mergeCell ref="N58:R58"/>
    <mergeCell ref="S58:V58"/>
    <mergeCell ref="W58:X58"/>
    <mergeCell ref="Y58:Z58"/>
    <mergeCell ref="AA58:AC58"/>
    <mergeCell ref="AD58:AN58"/>
    <mergeCell ref="AO58:AQ58"/>
    <mergeCell ref="AR58:AT58"/>
    <mergeCell ref="AU58:AW58"/>
    <mergeCell ref="AX58:AZ58"/>
    <mergeCell ref="BA58:BC58"/>
    <mergeCell ref="BD58:BF58"/>
    <mergeCell ref="BG58:BI58"/>
    <mergeCell ref="BJ58:BL58"/>
    <mergeCell ref="BM58:CN58"/>
    <mergeCell ref="B57:C57"/>
    <mergeCell ref="D57:M57"/>
    <mergeCell ref="N57:R57"/>
    <mergeCell ref="S57:V57"/>
    <mergeCell ref="W57:X57"/>
    <mergeCell ref="Y57:Z57"/>
    <mergeCell ref="AA57:AC57"/>
    <mergeCell ref="AD57:AN57"/>
    <mergeCell ref="AO57:AQ57"/>
    <mergeCell ref="AR57:AT57"/>
    <mergeCell ref="AU57:AW57"/>
    <mergeCell ref="AX57:AZ57"/>
    <mergeCell ref="BA57:BC57"/>
    <mergeCell ref="BD57:BF57"/>
    <mergeCell ref="BG57:BI57"/>
    <mergeCell ref="BJ57:BL57"/>
    <mergeCell ref="BM57:CN57"/>
    <mergeCell ref="B56:C56"/>
    <mergeCell ref="D56:M56"/>
    <mergeCell ref="N56:R56"/>
    <mergeCell ref="S56:V56"/>
    <mergeCell ref="W56:X56"/>
    <mergeCell ref="Y56:Z56"/>
    <mergeCell ref="AA56:AC56"/>
    <mergeCell ref="AD56:AN56"/>
    <mergeCell ref="AO56:AQ56"/>
    <mergeCell ref="AR56:AT56"/>
    <mergeCell ref="AU56:AW56"/>
    <mergeCell ref="AX56:AZ56"/>
    <mergeCell ref="BA56:BC56"/>
    <mergeCell ref="BD56:BF56"/>
    <mergeCell ref="BG56:BI56"/>
    <mergeCell ref="BJ56:BL56"/>
    <mergeCell ref="BM56:CN56"/>
    <mergeCell ref="B55:C55"/>
    <mergeCell ref="D55:M55"/>
    <mergeCell ref="N55:R55"/>
    <mergeCell ref="S55:V55"/>
    <mergeCell ref="W55:X55"/>
    <mergeCell ref="Y55:Z55"/>
    <mergeCell ref="AA55:AC55"/>
    <mergeCell ref="AD55:AN55"/>
    <mergeCell ref="AO55:AQ55"/>
    <mergeCell ref="AR55:AT55"/>
    <mergeCell ref="AU55:AW55"/>
    <mergeCell ref="AX55:AZ55"/>
    <mergeCell ref="BA55:BC55"/>
    <mergeCell ref="BD55:BF55"/>
    <mergeCell ref="BG55:BI55"/>
    <mergeCell ref="BJ55:BL55"/>
    <mergeCell ref="BM55:CN55"/>
    <mergeCell ref="B54:C54"/>
    <mergeCell ref="D54:M54"/>
    <mergeCell ref="N54:R54"/>
    <mergeCell ref="S54:V54"/>
    <mergeCell ref="W54:X54"/>
    <mergeCell ref="Y54:Z54"/>
    <mergeCell ref="AA54:AC54"/>
    <mergeCell ref="AD54:AN54"/>
    <mergeCell ref="AO54:AQ54"/>
    <mergeCell ref="AR54:AT54"/>
    <mergeCell ref="AU54:AW54"/>
    <mergeCell ref="AX54:AZ54"/>
    <mergeCell ref="BA54:BC54"/>
    <mergeCell ref="BD54:BF54"/>
    <mergeCell ref="BG54:BI54"/>
    <mergeCell ref="BJ54:BL54"/>
    <mergeCell ref="BM54:CN54"/>
    <mergeCell ref="B53:C53"/>
    <mergeCell ref="D53:M53"/>
    <mergeCell ref="N53:R53"/>
    <mergeCell ref="S53:V53"/>
    <mergeCell ref="W53:X53"/>
    <mergeCell ref="Y53:Z53"/>
    <mergeCell ref="AA53:AC53"/>
    <mergeCell ref="AD53:AN53"/>
    <mergeCell ref="AO53:AQ53"/>
    <mergeCell ref="AR53:AT53"/>
    <mergeCell ref="AU53:AW53"/>
    <mergeCell ref="AX53:AZ53"/>
    <mergeCell ref="BA53:BC53"/>
    <mergeCell ref="BD53:BF53"/>
    <mergeCell ref="BG53:BI53"/>
    <mergeCell ref="BJ53:BL53"/>
    <mergeCell ref="BM53:CN53"/>
    <mergeCell ref="BG51:BI51"/>
    <mergeCell ref="BJ51:BL51"/>
    <mergeCell ref="BM51:CN51"/>
    <mergeCell ref="B52:C52"/>
    <mergeCell ref="D52:M52"/>
    <mergeCell ref="N52:R52"/>
    <mergeCell ref="S52:V52"/>
    <mergeCell ref="W52:X52"/>
    <mergeCell ref="Y52:Z52"/>
    <mergeCell ref="AA52:AC52"/>
    <mergeCell ref="AD52:AN52"/>
    <mergeCell ref="AO52:AQ52"/>
    <mergeCell ref="AR52:AT52"/>
    <mergeCell ref="AU52:AW52"/>
    <mergeCell ref="AX52:AZ52"/>
    <mergeCell ref="BA52:BC52"/>
    <mergeCell ref="BD52:BF52"/>
    <mergeCell ref="BG52:BI52"/>
    <mergeCell ref="BJ52:BL52"/>
    <mergeCell ref="BM52:CN52"/>
    <mergeCell ref="BA51:BC51"/>
    <mergeCell ref="BD51:BF51"/>
    <mergeCell ref="AN15:BE25"/>
    <mergeCell ref="W32:X32"/>
    <mergeCell ref="Y32:Z32"/>
    <mergeCell ref="W33:X33"/>
    <mergeCell ref="Y33:Z33"/>
    <mergeCell ref="BD33:BF33"/>
    <mergeCell ref="BA32:BC32"/>
    <mergeCell ref="D50:M50"/>
    <mergeCell ref="B49:C49"/>
    <mergeCell ref="S39:V39"/>
    <mergeCell ref="AA45:AC45"/>
    <mergeCell ref="AD45:AN45"/>
    <mergeCell ref="AO45:AQ45"/>
    <mergeCell ref="B46:C46"/>
    <mergeCell ref="AD40:AN40"/>
    <mergeCell ref="AD24:AG24"/>
    <mergeCell ref="AH24:AK24"/>
    <mergeCell ref="AD25:AG25"/>
    <mergeCell ref="AH25:AK25"/>
    <mergeCell ref="AD15:AG15"/>
    <mergeCell ref="AH15:AK15"/>
    <mergeCell ref="AD16:AG16"/>
    <mergeCell ref="AH16:AK16"/>
    <mergeCell ref="AD17:AG17"/>
    <mergeCell ref="AH17:AK17"/>
    <mergeCell ref="AD18:AG18"/>
    <mergeCell ref="AH18:AK18"/>
    <mergeCell ref="AD19:AG19"/>
    <mergeCell ref="AH19:AK19"/>
    <mergeCell ref="AD20:AG20"/>
    <mergeCell ref="S42:V42"/>
    <mergeCell ref="W41:X41"/>
    <mergeCell ref="D41:M41"/>
    <mergeCell ref="N41:R41"/>
    <mergeCell ref="AO41:AQ41"/>
    <mergeCell ref="B45:C45"/>
    <mergeCell ref="AA46:AC46"/>
    <mergeCell ref="W45:X45"/>
    <mergeCell ref="Y45:Z45"/>
    <mergeCell ref="J21:M21"/>
    <mergeCell ref="B23:C23"/>
    <mergeCell ref="AR30:AT30"/>
    <mergeCell ref="B51:C51"/>
    <mergeCell ref="D51:M51"/>
    <mergeCell ref="N51:R51"/>
    <mergeCell ref="S51:V51"/>
    <mergeCell ref="W51:X51"/>
    <mergeCell ref="Y51:Z51"/>
    <mergeCell ref="AA51:AC51"/>
    <mergeCell ref="AD51:AN51"/>
    <mergeCell ref="AO51:AQ51"/>
    <mergeCell ref="AR51:AT51"/>
    <mergeCell ref="BJ48:BL48"/>
    <mergeCell ref="B47:C47"/>
    <mergeCell ref="B50:C50"/>
    <mergeCell ref="B48:C48"/>
    <mergeCell ref="N48:R48"/>
    <mergeCell ref="W48:X48"/>
    <mergeCell ref="AA48:AC48"/>
    <mergeCell ref="AD48:AN48"/>
    <mergeCell ref="AO48:AQ48"/>
    <mergeCell ref="BM45:CN45"/>
    <mergeCell ref="BM46:CN46"/>
    <mergeCell ref="BM47:CN47"/>
    <mergeCell ref="AU41:AW41"/>
    <mergeCell ref="B41:C41"/>
    <mergeCell ref="BM40:BT40"/>
    <mergeCell ref="BM41:BT41"/>
    <mergeCell ref="BM42:BT42"/>
    <mergeCell ref="AU44:AZ44"/>
    <mergeCell ref="AA40:AC40"/>
    <mergeCell ref="AR40:AT40"/>
    <mergeCell ref="BJ40:BL40"/>
    <mergeCell ref="AU40:AW40"/>
    <mergeCell ref="AX40:AZ40"/>
    <mergeCell ref="AO42:AQ42"/>
    <mergeCell ref="AR42:AT42"/>
    <mergeCell ref="AO44:AT44"/>
    <mergeCell ref="BG42:BI42"/>
    <mergeCell ref="BG44:BL44"/>
    <mergeCell ref="W47:X47"/>
    <mergeCell ref="B42:C42"/>
    <mergeCell ref="S40:V40"/>
    <mergeCell ref="S41:V41"/>
    <mergeCell ref="R17:U17"/>
    <mergeCell ref="D18:I18"/>
    <mergeCell ref="J18:M18"/>
    <mergeCell ref="R18:U18"/>
    <mergeCell ref="N18:Q18"/>
    <mergeCell ref="B25:C25"/>
    <mergeCell ref="N29:R29"/>
    <mergeCell ref="AA29:AC29"/>
    <mergeCell ref="AD29:AN29"/>
    <mergeCell ref="AA27:AN27"/>
    <mergeCell ref="D21:I21"/>
    <mergeCell ref="BM48:CN48"/>
    <mergeCell ref="BM49:CN49"/>
    <mergeCell ref="BM50:CN50"/>
    <mergeCell ref="B1:Y1"/>
    <mergeCell ref="B3:M3"/>
    <mergeCell ref="S45:V45"/>
    <mergeCell ref="S46:V46"/>
    <mergeCell ref="S47:V47"/>
    <mergeCell ref="S48:V48"/>
    <mergeCell ref="S49:V49"/>
    <mergeCell ref="S50:V50"/>
    <mergeCell ref="B44:M44"/>
    <mergeCell ref="N24:Q24"/>
    <mergeCell ref="N25:Q25"/>
    <mergeCell ref="Z15:AC15"/>
    <mergeCell ref="Z16:AC16"/>
    <mergeCell ref="Z17:AC17"/>
    <mergeCell ref="Z18:AC18"/>
    <mergeCell ref="Z20:AC20"/>
    <mergeCell ref="BG48:BI48"/>
    <mergeCell ref="AR50:AT50"/>
    <mergeCell ref="AU107:AW107"/>
    <mergeCell ref="AU108:AW108"/>
    <mergeCell ref="AX89:AZ89"/>
    <mergeCell ref="AX90:AZ90"/>
    <mergeCell ref="AX91:AZ91"/>
    <mergeCell ref="AX93:AZ93"/>
    <mergeCell ref="AB96:AN96"/>
    <mergeCell ref="AX107:AZ107"/>
    <mergeCell ref="AX95:AZ95"/>
    <mergeCell ref="AX96:AZ96"/>
    <mergeCell ref="AX108:AZ108"/>
    <mergeCell ref="J11:Y11"/>
    <mergeCell ref="B12:I12"/>
    <mergeCell ref="J12:Y12"/>
    <mergeCell ref="V15:Y15"/>
    <mergeCell ref="V16:Y16"/>
    <mergeCell ref="BM30:CN30"/>
    <mergeCell ref="N15:Q15"/>
    <mergeCell ref="N16:Q16"/>
    <mergeCell ref="N17:Q17"/>
    <mergeCell ref="B14:AC14"/>
    <mergeCell ref="D20:I20"/>
    <mergeCell ref="J20:M20"/>
    <mergeCell ref="B17:C17"/>
    <mergeCell ref="B18:C18"/>
    <mergeCell ref="R25:U25"/>
    <mergeCell ref="J23:M23"/>
    <mergeCell ref="V18:Y18"/>
    <mergeCell ref="S28:V28"/>
    <mergeCell ref="S29:V29"/>
    <mergeCell ref="S30:V30"/>
    <mergeCell ref="J17:M17"/>
    <mergeCell ref="S131:U131"/>
    <mergeCell ref="V131:Y131"/>
    <mergeCell ref="Z131:AC131"/>
    <mergeCell ref="AD131:AO131"/>
    <mergeCell ref="BB131:BE131"/>
    <mergeCell ref="AT131:AW131"/>
    <mergeCell ref="AX131:BA131"/>
    <mergeCell ref="AD128:AO128"/>
    <mergeCell ref="BB128:BE128"/>
    <mergeCell ref="AT128:AW128"/>
    <mergeCell ref="AX128:BA128"/>
    <mergeCell ref="V129:Y129"/>
    <mergeCell ref="Z129:AC129"/>
    <mergeCell ref="AD129:AO129"/>
    <mergeCell ref="BB129:BE129"/>
    <mergeCell ref="AT129:AW129"/>
    <mergeCell ref="AX129:BA129"/>
    <mergeCell ref="AP131:AS131"/>
    <mergeCell ref="AP130:AS130"/>
    <mergeCell ref="AP129:AS129"/>
    <mergeCell ref="BZ112:CC112"/>
    <mergeCell ref="BV112:BY112"/>
    <mergeCell ref="AX112:BA112"/>
    <mergeCell ref="BS112:BU112"/>
    <mergeCell ref="BD50:BF50"/>
    <mergeCell ref="AO105:AQ105"/>
    <mergeCell ref="AO106:AQ106"/>
    <mergeCell ref="AO107:AQ107"/>
    <mergeCell ref="AO108:AQ108"/>
    <mergeCell ref="AU78:AW78"/>
    <mergeCell ref="AU79:AW79"/>
    <mergeCell ref="AU83:AW83"/>
    <mergeCell ref="AU84:AW84"/>
    <mergeCell ref="AU85:AW85"/>
    <mergeCell ref="AU86:AW86"/>
    <mergeCell ref="AU87:AW87"/>
    <mergeCell ref="AU88:AW88"/>
    <mergeCell ref="AU89:AW89"/>
    <mergeCell ref="AU90:AW90"/>
    <mergeCell ref="BF112:BI112"/>
    <mergeCell ref="BB112:BE112"/>
    <mergeCell ref="AU82:AW82"/>
    <mergeCell ref="AT112:AW112"/>
    <mergeCell ref="AX86:AZ86"/>
    <mergeCell ref="AX87:AZ87"/>
    <mergeCell ref="AP112:AS112"/>
    <mergeCell ref="AX78:AZ78"/>
    <mergeCell ref="AX79:AZ79"/>
    <mergeCell ref="AX80:AZ80"/>
    <mergeCell ref="AX81:AZ81"/>
    <mergeCell ref="AX82:AZ82"/>
    <mergeCell ref="AR96:AT96"/>
    <mergeCell ref="B39:C39"/>
    <mergeCell ref="B40:C40"/>
    <mergeCell ref="BG33:BI33"/>
    <mergeCell ref="BJ33:BL33"/>
    <mergeCell ref="AU32:AW32"/>
    <mergeCell ref="AX32:AZ32"/>
    <mergeCell ref="BD32:BF32"/>
    <mergeCell ref="BG32:BI32"/>
    <mergeCell ref="BJ32:BL32"/>
    <mergeCell ref="AO36:AT36"/>
    <mergeCell ref="AD50:AN50"/>
    <mergeCell ref="AO50:AQ50"/>
    <mergeCell ref="N49:R49"/>
    <mergeCell ref="W49:X49"/>
    <mergeCell ref="Y49:Z49"/>
    <mergeCell ref="AA49:AC49"/>
    <mergeCell ref="AD49:AN49"/>
    <mergeCell ref="N50:R50"/>
    <mergeCell ref="W50:X50"/>
    <mergeCell ref="Y50:Z50"/>
    <mergeCell ref="AA50:AC50"/>
    <mergeCell ref="BJ42:BL42"/>
    <mergeCell ref="BA41:BC41"/>
    <mergeCell ref="BD41:BF41"/>
    <mergeCell ref="BG41:BI41"/>
    <mergeCell ref="BJ41:BL41"/>
    <mergeCell ref="BA40:BC40"/>
    <mergeCell ref="BD40:BF40"/>
    <mergeCell ref="BG40:BI40"/>
    <mergeCell ref="AO40:AQ40"/>
    <mergeCell ref="AA42:AC42"/>
    <mergeCell ref="AD42:AN42"/>
    <mergeCell ref="N39:R39"/>
    <mergeCell ref="W39:X39"/>
    <mergeCell ref="AX37:AZ37"/>
    <mergeCell ref="D23:I23"/>
    <mergeCell ref="BG37:BI37"/>
    <mergeCell ref="BJ37:BL37"/>
    <mergeCell ref="BA37:BC37"/>
    <mergeCell ref="BD37:BF37"/>
    <mergeCell ref="AX39:AZ39"/>
    <mergeCell ref="B29:C29"/>
    <mergeCell ref="AU39:AW39"/>
    <mergeCell ref="B37:C37"/>
    <mergeCell ref="W37:X37"/>
    <mergeCell ref="Y37:Z37"/>
    <mergeCell ref="AA37:AC37"/>
    <mergeCell ref="AD37:AN37"/>
    <mergeCell ref="AO37:AQ37"/>
    <mergeCell ref="S37:V37"/>
    <mergeCell ref="B38:C38"/>
    <mergeCell ref="D29:M29"/>
    <mergeCell ref="N28:R28"/>
    <mergeCell ref="AA28:AC28"/>
    <mergeCell ref="R23:U23"/>
    <mergeCell ref="AU33:AW33"/>
    <mergeCell ref="AX33:AZ33"/>
    <mergeCell ref="BA33:BC33"/>
    <mergeCell ref="AU30:AW30"/>
    <mergeCell ref="V23:Y23"/>
    <mergeCell ref="BJ29:BL29"/>
    <mergeCell ref="AX30:AZ30"/>
    <mergeCell ref="BA31:BC31"/>
    <mergeCell ref="N38:R38"/>
    <mergeCell ref="BD30:BF30"/>
    <mergeCell ref="AD31:AN31"/>
    <mergeCell ref="AR41:AT41"/>
    <mergeCell ref="Z21:AC21"/>
    <mergeCell ref="BM28:CN28"/>
    <mergeCell ref="BM29:CN29"/>
    <mergeCell ref="AD28:AN28"/>
    <mergeCell ref="AO28:AQ28"/>
    <mergeCell ref="AR28:AT28"/>
    <mergeCell ref="AU29:AW29"/>
    <mergeCell ref="B27:M27"/>
    <mergeCell ref="Y31:Z31"/>
    <mergeCell ref="BM39:BT39"/>
    <mergeCell ref="BD39:BF39"/>
    <mergeCell ref="AA39:AC39"/>
    <mergeCell ref="AD39:AN39"/>
    <mergeCell ref="AO39:AQ39"/>
    <mergeCell ref="AR39:AT39"/>
    <mergeCell ref="BD38:BF38"/>
    <mergeCell ref="BJ39:BL39"/>
    <mergeCell ref="BA39:BC39"/>
    <mergeCell ref="AU36:AZ36"/>
    <mergeCell ref="BG36:BL36"/>
    <mergeCell ref="AR37:AT37"/>
    <mergeCell ref="AU37:AW37"/>
    <mergeCell ref="N40:R40"/>
    <mergeCell ref="W40:X40"/>
    <mergeCell ref="Y40:Z40"/>
    <mergeCell ref="W38:X38"/>
    <mergeCell ref="Y38:Z38"/>
    <mergeCell ref="D37:M37"/>
    <mergeCell ref="N37:R37"/>
    <mergeCell ref="D39:M39"/>
    <mergeCell ref="AA36:AN36"/>
    <mergeCell ref="V17:Y17"/>
    <mergeCell ref="BM31:CN31"/>
    <mergeCell ref="BM32:CN32"/>
    <mergeCell ref="BM33:CN33"/>
    <mergeCell ref="S31:V31"/>
    <mergeCell ref="S32:V32"/>
    <mergeCell ref="S33:V33"/>
    <mergeCell ref="W28:X28"/>
    <mergeCell ref="Y28:Z28"/>
    <mergeCell ref="W29:X29"/>
    <mergeCell ref="Y29:Z29"/>
    <mergeCell ref="W30:X30"/>
    <mergeCell ref="Y30:Z30"/>
    <mergeCell ref="W31:X31"/>
    <mergeCell ref="D31:M31"/>
    <mergeCell ref="N31:R31"/>
    <mergeCell ref="R20:U20"/>
    <mergeCell ref="AU27:AZ27"/>
    <mergeCell ref="AU28:AW28"/>
    <mergeCell ref="AX28:AZ28"/>
    <mergeCell ref="BA28:BC28"/>
    <mergeCell ref="D30:M30"/>
    <mergeCell ref="N30:R30"/>
    <mergeCell ref="AO29:AQ29"/>
    <mergeCell ref="AR29:AT29"/>
    <mergeCell ref="AO31:AQ31"/>
    <mergeCell ref="AR31:AT31"/>
    <mergeCell ref="BJ28:BL28"/>
    <mergeCell ref="AX29:AZ29"/>
    <mergeCell ref="BA29:BC29"/>
    <mergeCell ref="BD29:BF29"/>
    <mergeCell ref="BG29:BI29"/>
    <mergeCell ref="S112:U112"/>
    <mergeCell ref="P111:U111"/>
    <mergeCell ref="AD112:AO112"/>
    <mergeCell ref="S99:AA99"/>
    <mergeCell ref="S100:AA100"/>
    <mergeCell ref="S108:AA108"/>
    <mergeCell ref="V112:Y112"/>
    <mergeCell ref="Z112:AC112"/>
    <mergeCell ref="AD127:AO127"/>
    <mergeCell ref="AB101:AN101"/>
    <mergeCell ref="AB102:AN102"/>
    <mergeCell ref="D101:R101"/>
    <mergeCell ref="AR108:AT108"/>
    <mergeCell ref="S119:U119"/>
    <mergeCell ref="P113:R113"/>
    <mergeCell ref="S113:U113"/>
    <mergeCell ref="V113:Y113"/>
    <mergeCell ref="S104:AA104"/>
    <mergeCell ref="S105:AA105"/>
    <mergeCell ref="S106:AA106"/>
    <mergeCell ref="S102:AA102"/>
    <mergeCell ref="AD117:AO117"/>
    <mergeCell ref="BA50:BC50"/>
    <mergeCell ref="BB120:BE120"/>
    <mergeCell ref="BF120:BI120"/>
    <mergeCell ref="S103:AA103"/>
    <mergeCell ref="AU91:AW91"/>
    <mergeCell ref="AX88:AZ88"/>
    <mergeCell ref="S91:AA91"/>
    <mergeCell ref="S85:AA85"/>
    <mergeCell ref="BF131:BI131"/>
    <mergeCell ref="AR32:AT32"/>
    <mergeCell ref="AD47:AN47"/>
    <mergeCell ref="AO47:AQ47"/>
    <mergeCell ref="S116:U116"/>
    <mergeCell ref="V116:Y116"/>
    <mergeCell ref="Z116:AC116"/>
    <mergeCell ref="AD116:AO116"/>
    <mergeCell ref="AT116:AW116"/>
    <mergeCell ref="AP116:AS116"/>
    <mergeCell ref="AT127:AW127"/>
    <mergeCell ref="AP117:AS117"/>
    <mergeCell ref="S117:U117"/>
    <mergeCell ref="V117:Y117"/>
    <mergeCell ref="Z117:AC117"/>
    <mergeCell ref="AU80:AW80"/>
    <mergeCell ref="AU81:AW81"/>
    <mergeCell ref="S127:U127"/>
    <mergeCell ref="P125:U125"/>
    <mergeCell ref="P126:R126"/>
    <mergeCell ref="S126:U126"/>
    <mergeCell ref="P117:R117"/>
    <mergeCell ref="P116:R116"/>
    <mergeCell ref="S115:U115"/>
    <mergeCell ref="V115:Y115"/>
    <mergeCell ref="Z115:AC115"/>
    <mergeCell ref="AD115:AO115"/>
    <mergeCell ref="P112:R112"/>
    <mergeCell ref="S107:AA107"/>
    <mergeCell ref="AU103:AW103"/>
    <mergeCell ref="AU104:AW104"/>
    <mergeCell ref="AX120:BA120"/>
    <mergeCell ref="BJ120:BL120"/>
    <mergeCell ref="BM120:BO120"/>
    <mergeCell ref="BP120:BR120"/>
    <mergeCell ref="BS120:BU120"/>
    <mergeCell ref="BV120:BY120"/>
    <mergeCell ref="BP122:BR122"/>
    <mergeCell ref="BS122:BU122"/>
    <mergeCell ref="BV122:BY122"/>
    <mergeCell ref="V119:Y119"/>
    <mergeCell ref="Z119:AC119"/>
    <mergeCell ref="AD119:AO119"/>
    <mergeCell ref="AP119:AS119"/>
    <mergeCell ref="AT119:AW119"/>
    <mergeCell ref="AX119:BA119"/>
    <mergeCell ref="BB119:BE119"/>
    <mergeCell ref="BF119:BI119"/>
    <mergeCell ref="BJ119:BL119"/>
    <mergeCell ref="BM119:BO119"/>
    <mergeCell ref="BP119:BR119"/>
    <mergeCell ref="BS119:BU119"/>
    <mergeCell ref="BV119:BY119"/>
    <mergeCell ref="AT122:AW122"/>
    <mergeCell ref="AX122:BA122"/>
    <mergeCell ref="V120:Y120"/>
    <mergeCell ref="Z120:AC120"/>
    <mergeCell ref="AD120:AO120"/>
    <mergeCell ref="AP120:AS120"/>
    <mergeCell ref="AT120:AW120"/>
    <mergeCell ref="BS115:BU115"/>
    <mergeCell ref="BZ115:CC115"/>
    <mergeCell ref="BV115:BY115"/>
    <mergeCell ref="CL115:CS115"/>
    <mergeCell ref="AT115:AW115"/>
    <mergeCell ref="AP115:AS115"/>
    <mergeCell ref="BF115:BI115"/>
    <mergeCell ref="BV117:BY117"/>
    <mergeCell ref="BP116:BR116"/>
    <mergeCell ref="BS116:BU116"/>
    <mergeCell ref="BM117:BO117"/>
    <mergeCell ref="BP117:BR117"/>
    <mergeCell ref="BS117:BU117"/>
    <mergeCell ref="BB116:BE116"/>
    <mergeCell ref="CL117:CS117"/>
    <mergeCell ref="BZ116:CC116"/>
    <mergeCell ref="BV116:BY116"/>
    <mergeCell ref="CL116:CS116"/>
    <mergeCell ref="AX116:BA116"/>
    <mergeCell ref="BB115:BE115"/>
    <mergeCell ref="AX115:BA115"/>
    <mergeCell ref="BF116:BI116"/>
    <mergeCell ref="AX117:BA117"/>
    <mergeCell ref="AT117:AW117"/>
    <mergeCell ref="BZ117:CC117"/>
    <mergeCell ref="BP115:BR115"/>
    <mergeCell ref="BF117:BI117"/>
    <mergeCell ref="BB117:BE117"/>
    <mergeCell ref="BM115:BO115"/>
    <mergeCell ref="BV114:BY114"/>
    <mergeCell ref="CL113:CS113"/>
    <mergeCell ref="BS114:BU114"/>
    <mergeCell ref="D114:O114"/>
    <mergeCell ref="P114:R114"/>
    <mergeCell ref="S114:U114"/>
    <mergeCell ref="V114:Y114"/>
    <mergeCell ref="Z113:AC113"/>
    <mergeCell ref="AD113:AO113"/>
    <mergeCell ref="AX113:BA113"/>
    <mergeCell ref="AT113:AW113"/>
    <mergeCell ref="AP114:AS114"/>
    <mergeCell ref="AT114:AW114"/>
    <mergeCell ref="Z114:AC114"/>
    <mergeCell ref="AD114:AO114"/>
    <mergeCell ref="AX114:BA114"/>
    <mergeCell ref="AP113:AS113"/>
    <mergeCell ref="BZ113:CC113"/>
    <mergeCell ref="BF113:BI113"/>
    <mergeCell ref="BB113:BE113"/>
    <mergeCell ref="BS113:BU113"/>
    <mergeCell ref="D45:M45"/>
    <mergeCell ref="N45:R45"/>
    <mergeCell ref="AA47:AC47"/>
    <mergeCell ref="AD46:AN46"/>
    <mergeCell ref="AR97:AT97"/>
    <mergeCell ref="AU96:AW96"/>
    <mergeCell ref="AU97:AW97"/>
    <mergeCell ref="AX92:AZ92"/>
    <mergeCell ref="AO100:AQ100"/>
    <mergeCell ref="AO101:AQ101"/>
    <mergeCell ref="AO102:AQ102"/>
    <mergeCell ref="AO103:AQ103"/>
    <mergeCell ref="AO104:AQ104"/>
    <mergeCell ref="AX85:AZ85"/>
    <mergeCell ref="AU105:AW105"/>
    <mergeCell ref="AX99:AZ99"/>
    <mergeCell ref="AX100:AZ100"/>
    <mergeCell ref="AX101:AZ101"/>
    <mergeCell ref="AU100:AW100"/>
    <mergeCell ref="AU101:AW101"/>
    <mergeCell ref="AU102:AW102"/>
    <mergeCell ref="AX104:AZ104"/>
    <mergeCell ref="AX105:AZ105"/>
    <mergeCell ref="AX83:AZ83"/>
    <mergeCell ref="AU50:AW50"/>
    <mergeCell ref="AX50:AZ50"/>
    <mergeCell ref="AU51:AW51"/>
    <mergeCell ref="AX51:AZ51"/>
    <mergeCell ref="AU46:AW46"/>
    <mergeCell ref="AX46:AZ46"/>
    <mergeCell ref="BA46:BC46"/>
    <mergeCell ref="BD46:BF46"/>
    <mergeCell ref="Y47:Z47"/>
    <mergeCell ref="N47:R47"/>
    <mergeCell ref="AX47:AZ47"/>
    <mergeCell ref="BA47:BC47"/>
    <mergeCell ref="AO46:AQ46"/>
    <mergeCell ref="AR46:AT46"/>
    <mergeCell ref="D47:M47"/>
    <mergeCell ref="D46:M46"/>
    <mergeCell ref="D48:M48"/>
    <mergeCell ref="AR48:AT48"/>
    <mergeCell ref="N46:R46"/>
    <mergeCell ref="W46:X46"/>
    <mergeCell ref="Y46:Z46"/>
    <mergeCell ref="B4:F4"/>
    <mergeCell ref="G4:Y4"/>
    <mergeCell ref="B5:F5"/>
    <mergeCell ref="G5:Y5"/>
    <mergeCell ref="B6:F6"/>
    <mergeCell ref="G6:Y6"/>
    <mergeCell ref="B7:F7"/>
    <mergeCell ref="G7:Y7"/>
    <mergeCell ref="B8:F8"/>
    <mergeCell ref="G8:Y8"/>
    <mergeCell ref="J24:M24"/>
    <mergeCell ref="B10:F10"/>
    <mergeCell ref="G10:Y10"/>
    <mergeCell ref="R24:U24"/>
    <mergeCell ref="D25:I25"/>
    <mergeCell ref="V20:Y20"/>
    <mergeCell ref="V21:Y21"/>
    <mergeCell ref="V22:Y22"/>
    <mergeCell ref="V25:Y25"/>
    <mergeCell ref="N20:Q20"/>
    <mergeCell ref="N21:Q21"/>
    <mergeCell ref="N22:Q22"/>
    <mergeCell ref="N23:Q23"/>
    <mergeCell ref="R21:U21"/>
    <mergeCell ref="D22:I22"/>
    <mergeCell ref="J22:M22"/>
    <mergeCell ref="B11:I11"/>
    <mergeCell ref="B9:F9"/>
    <mergeCell ref="G9:Y9"/>
    <mergeCell ref="R22:U22"/>
    <mergeCell ref="D17:I17"/>
    <mergeCell ref="J25:M25"/>
    <mergeCell ref="BD42:BF42"/>
    <mergeCell ref="D42:M42"/>
    <mergeCell ref="N42:R42"/>
    <mergeCell ref="W42:X42"/>
    <mergeCell ref="BG45:BI45"/>
    <mergeCell ref="BJ45:BL45"/>
    <mergeCell ref="AU42:AW42"/>
    <mergeCell ref="B15:C15"/>
    <mergeCell ref="B16:C16"/>
    <mergeCell ref="AO27:AT27"/>
    <mergeCell ref="D24:I24"/>
    <mergeCell ref="AO30:AQ30"/>
    <mergeCell ref="J15:M15"/>
    <mergeCell ref="R15:U15"/>
    <mergeCell ref="D16:I16"/>
    <mergeCell ref="J16:M16"/>
    <mergeCell ref="R16:U16"/>
    <mergeCell ref="BG27:BL27"/>
    <mergeCell ref="B28:C28"/>
    <mergeCell ref="B33:C33"/>
    <mergeCell ref="D33:M33"/>
    <mergeCell ref="N33:R33"/>
    <mergeCell ref="AA33:AC33"/>
    <mergeCell ref="AD33:AN33"/>
    <mergeCell ref="V24:Y24"/>
    <mergeCell ref="AO32:AQ32"/>
    <mergeCell ref="Z22:AC22"/>
    <mergeCell ref="Z23:AC23"/>
    <mergeCell ref="Z24:AC24"/>
    <mergeCell ref="BD28:BF28"/>
    <mergeCell ref="BG28:BI28"/>
    <mergeCell ref="BA45:BC45"/>
    <mergeCell ref="BJ50:BL50"/>
    <mergeCell ref="BJ46:BL46"/>
    <mergeCell ref="Z25:AC25"/>
    <mergeCell ref="BD45:BF45"/>
    <mergeCell ref="AO49:AQ49"/>
    <mergeCell ref="AR49:AT49"/>
    <mergeCell ref="AU49:AW49"/>
    <mergeCell ref="AX49:AZ49"/>
    <mergeCell ref="D49:M49"/>
    <mergeCell ref="BD48:BF48"/>
    <mergeCell ref="AR47:AT47"/>
    <mergeCell ref="BD47:BF47"/>
    <mergeCell ref="AU48:AW48"/>
    <mergeCell ref="AX48:AZ48"/>
    <mergeCell ref="BA48:BC48"/>
    <mergeCell ref="CE37:CN37"/>
    <mergeCell ref="BU41:CD41"/>
    <mergeCell ref="CE41:CN41"/>
    <mergeCell ref="B35:BO35"/>
    <mergeCell ref="BD31:BF31"/>
    <mergeCell ref="BG31:BI31"/>
    <mergeCell ref="BG30:BI30"/>
    <mergeCell ref="BJ30:BL30"/>
    <mergeCell ref="B32:C32"/>
    <mergeCell ref="B30:C30"/>
    <mergeCell ref="B31:C31"/>
    <mergeCell ref="BJ31:BL31"/>
    <mergeCell ref="BA30:BC30"/>
    <mergeCell ref="AX31:AZ31"/>
    <mergeCell ref="AU31:AW31"/>
    <mergeCell ref="D38:M38"/>
    <mergeCell ref="BA42:BC42"/>
    <mergeCell ref="AR33:AT33"/>
    <mergeCell ref="B36:M36"/>
    <mergeCell ref="AA31:AC31"/>
    <mergeCell ref="AO33:AQ33"/>
    <mergeCell ref="AA38:AC38"/>
    <mergeCell ref="AD38:AN38"/>
    <mergeCell ref="AO38:AQ38"/>
    <mergeCell ref="AR38:AT38"/>
    <mergeCell ref="AU38:AW38"/>
    <mergeCell ref="AX38:AZ38"/>
    <mergeCell ref="BG38:BI38"/>
    <mergeCell ref="BJ38:BL38"/>
    <mergeCell ref="BA38:BC38"/>
    <mergeCell ref="AA32:AC32"/>
    <mergeCell ref="BJ131:BP131"/>
    <mergeCell ref="BQ131:BW131"/>
    <mergeCell ref="BJ125:BW125"/>
    <mergeCell ref="BJ127:BP127"/>
    <mergeCell ref="BG46:BI46"/>
    <mergeCell ref="BJ112:BL112"/>
    <mergeCell ref="BJ113:BL113"/>
    <mergeCell ref="BJ114:BL114"/>
    <mergeCell ref="BJ115:BL115"/>
    <mergeCell ref="BJ116:BL116"/>
    <mergeCell ref="BJ117:BL117"/>
    <mergeCell ref="BP112:BR112"/>
    <mergeCell ref="BM112:BO112"/>
    <mergeCell ref="BP113:BR113"/>
    <mergeCell ref="BM113:BO113"/>
    <mergeCell ref="BM114:BO114"/>
    <mergeCell ref="BP114:BR114"/>
    <mergeCell ref="BG50:BI50"/>
    <mergeCell ref="BU42:CD42"/>
    <mergeCell ref="BU38:CD38"/>
    <mergeCell ref="BG39:BI39"/>
    <mergeCell ref="BZ120:CC120"/>
    <mergeCell ref="CD120:CK120"/>
    <mergeCell ref="BZ122:CC122"/>
    <mergeCell ref="CE38:CN38"/>
    <mergeCell ref="BU39:CD39"/>
    <mergeCell ref="CE39:CN39"/>
    <mergeCell ref="CE42:CN42"/>
    <mergeCell ref="BU40:CD40"/>
    <mergeCell ref="CE40:CN40"/>
    <mergeCell ref="AX42:AZ42"/>
    <mergeCell ref="S90:AA90"/>
    <mergeCell ref="B88:C88"/>
    <mergeCell ref="B89:C89"/>
    <mergeCell ref="AX84:AZ84"/>
    <mergeCell ref="B108:C108"/>
    <mergeCell ref="AO78:AQ78"/>
    <mergeCell ref="AO79:AQ79"/>
    <mergeCell ref="AO80:AQ80"/>
    <mergeCell ref="AO81:AQ81"/>
    <mergeCell ref="AO82:AQ82"/>
    <mergeCell ref="B91:C91"/>
    <mergeCell ref="B92:C92"/>
    <mergeCell ref="B93:C93"/>
    <mergeCell ref="B94:C94"/>
    <mergeCell ref="D81:R81"/>
    <mergeCell ref="D82:R82"/>
    <mergeCell ref="D83:R83"/>
    <mergeCell ref="D84:R84"/>
    <mergeCell ref="AX41:AZ41"/>
    <mergeCell ref="AA30:AC30"/>
    <mergeCell ref="BJ129:BP129"/>
    <mergeCell ref="BQ129:BW129"/>
    <mergeCell ref="BJ130:BP130"/>
    <mergeCell ref="BQ130:BW130"/>
    <mergeCell ref="AU47:AW47"/>
    <mergeCell ref="AD30:AN30"/>
    <mergeCell ref="BM37:BT37"/>
    <mergeCell ref="BM38:BT38"/>
    <mergeCell ref="BU37:CD37"/>
    <mergeCell ref="BG49:BI49"/>
    <mergeCell ref="BJ49:BL49"/>
    <mergeCell ref="BG47:BI47"/>
    <mergeCell ref="BJ47:BL47"/>
    <mergeCell ref="BD49:BF49"/>
    <mergeCell ref="Y48:Z48"/>
    <mergeCell ref="BA49:BC49"/>
    <mergeCell ref="AR45:AT45"/>
    <mergeCell ref="AU45:AW45"/>
    <mergeCell ref="AX45:AZ45"/>
    <mergeCell ref="S92:AA92"/>
    <mergeCell ref="AR104:AT104"/>
    <mergeCell ref="AU98:AW98"/>
    <mergeCell ref="AU99:AW99"/>
    <mergeCell ref="AU94:AW94"/>
    <mergeCell ref="AU95:AW95"/>
    <mergeCell ref="AB108:AN108"/>
    <mergeCell ref="AX102:AZ102"/>
    <mergeCell ref="AX103:AZ103"/>
    <mergeCell ref="AR105:AT105"/>
    <mergeCell ref="AR106:AT106"/>
    <mergeCell ref="AR107:AT107"/>
    <mergeCell ref="B20:C20"/>
    <mergeCell ref="B21:C21"/>
    <mergeCell ref="D15:I15"/>
    <mergeCell ref="B79:C79"/>
    <mergeCell ref="B80:C80"/>
    <mergeCell ref="B81:C81"/>
    <mergeCell ref="B82:C82"/>
    <mergeCell ref="B83:C83"/>
    <mergeCell ref="B84:C84"/>
    <mergeCell ref="B85:C85"/>
    <mergeCell ref="B86:C86"/>
    <mergeCell ref="B87:C87"/>
    <mergeCell ref="AO96:AQ96"/>
    <mergeCell ref="AO97:AQ97"/>
    <mergeCell ref="AO98:AQ98"/>
    <mergeCell ref="AO99:AQ99"/>
    <mergeCell ref="B77:L77"/>
    <mergeCell ref="S88:AA88"/>
    <mergeCell ref="S89:AA89"/>
    <mergeCell ref="D28:M28"/>
    <mergeCell ref="AA44:AN44"/>
    <mergeCell ref="AD32:AN32"/>
    <mergeCell ref="Y41:Z41"/>
    <mergeCell ref="AA41:AC41"/>
    <mergeCell ref="AD41:AN41"/>
    <mergeCell ref="D32:M32"/>
    <mergeCell ref="N32:R32"/>
    <mergeCell ref="D40:M40"/>
    <mergeCell ref="Y42:Z42"/>
    <mergeCell ref="Y39:Z39"/>
    <mergeCell ref="S38:V38"/>
    <mergeCell ref="B78:C78"/>
    <mergeCell ref="D91:R91"/>
    <mergeCell ref="D92:R92"/>
    <mergeCell ref="D93:R93"/>
    <mergeCell ref="S84:AA84"/>
    <mergeCell ref="S82:AA82"/>
    <mergeCell ref="S81:AA81"/>
    <mergeCell ref="D85:R85"/>
    <mergeCell ref="S87:AA87"/>
    <mergeCell ref="S79:AA79"/>
    <mergeCell ref="S78:AA78"/>
    <mergeCell ref="S86:AA86"/>
    <mergeCell ref="S80:AA80"/>
    <mergeCell ref="D86:R86"/>
    <mergeCell ref="D87:R87"/>
    <mergeCell ref="D88:R88"/>
    <mergeCell ref="S101:AA101"/>
    <mergeCell ref="AB98:AN98"/>
    <mergeCell ref="AB99:AN99"/>
    <mergeCell ref="AB100:AN100"/>
    <mergeCell ref="D95:R95"/>
    <mergeCell ref="D94:R94"/>
    <mergeCell ref="AB97:AN97"/>
    <mergeCell ref="S97:AA97"/>
    <mergeCell ref="S98:AA98"/>
    <mergeCell ref="S83:AA83"/>
    <mergeCell ref="S93:AA93"/>
    <mergeCell ref="S94:AA94"/>
    <mergeCell ref="S95:AA95"/>
    <mergeCell ref="S96:AA96"/>
    <mergeCell ref="D98:R98"/>
    <mergeCell ref="D99:R99"/>
    <mergeCell ref="D100:R100"/>
    <mergeCell ref="B105:C105"/>
    <mergeCell ref="B106:C106"/>
    <mergeCell ref="B107:C107"/>
    <mergeCell ref="D112:O112"/>
    <mergeCell ref="D97:R97"/>
    <mergeCell ref="D116:O116"/>
    <mergeCell ref="D117:O117"/>
    <mergeCell ref="D108:R108"/>
    <mergeCell ref="B119:C119"/>
    <mergeCell ref="D119:O119"/>
    <mergeCell ref="P119:R119"/>
    <mergeCell ref="B90:C90"/>
    <mergeCell ref="AR78:AT78"/>
    <mergeCell ref="AR79:AT79"/>
    <mergeCell ref="AR80:AT80"/>
    <mergeCell ref="AR81:AT81"/>
    <mergeCell ref="AR82:AT82"/>
    <mergeCell ref="AR83:AT83"/>
    <mergeCell ref="AR84:AT84"/>
    <mergeCell ref="AR85:AT85"/>
    <mergeCell ref="AR86:AT86"/>
    <mergeCell ref="AR87:AT87"/>
    <mergeCell ref="AR88:AT88"/>
    <mergeCell ref="AR89:AT89"/>
    <mergeCell ref="AR90:AT90"/>
    <mergeCell ref="AR91:AT91"/>
    <mergeCell ref="AR92:AT92"/>
    <mergeCell ref="AR93:AT93"/>
    <mergeCell ref="D79:R79"/>
    <mergeCell ref="D80:R80"/>
    <mergeCell ref="D89:R89"/>
    <mergeCell ref="D90:R90"/>
    <mergeCell ref="AX106:AZ106"/>
    <mergeCell ref="CT113:CV113"/>
    <mergeCell ref="AB95:AN95"/>
    <mergeCell ref="B124:C124"/>
    <mergeCell ref="B112:C112"/>
    <mergeCell ref="B113:C113"/>
    <mergeCell ref="B114:C114"/>
    <mergeCell ref="B115:C115"/>
    <mergeCell ref="B116:C116"/>
    <mergeCell ref="B117:C117"/>
    <mergeCell ref="B95:C95"/>
    <mergeCell ref="B96:C96"/>
    <mergeCell ref="P120:R120"/>
    <mergeCell ref="B97:C97"/>
    <mergeCell ref="B98:C98"/>
    <mergeCell ref="B99:C99"/>
    <mergeCell ref="B100:C100"/>
    <mergeCell ref="B101:C101"/>
    <mergeCell ref="B102:C102"/>
    <mergeCell ref="B103:C103"/>
    <mergeCell ref="B104:C104"/>
    <mergeCell ref="CT117:CV117"/>
    <mergeCell ref="BJ111:CV111"/>
    <mergeCell ref="CL112:CS112"/>
    <mergeCell ref="CL118:CS118"/>
    <mergeCell ref="CT118:CV118"/>
    <mergeCell ref="CT112:CV112"/>
    <mergeCell ref="CL114:CS114"/>
    <mergeCell ref="CL119:CS119"/>
    <mergeCell ref="CT119:CV119"/>
    <mergeCell ref="CL120:CS120"/>
    <mergeCell ref="CT120:CV120"/>
    <mergeCell ref="B111:O111"/>
    <mergeCell ref="B125:O125"/>
    <mergeCell ref="AD111:AW111"/>
    <mergeCell ref="AX111:BI111"/>
    <mergeCell ref="CD113:CK113"/>
    <mergeCell ref="CD114:CK114"/>
    <mergeCell ref="CD115:CK115"/>
    <mergeCell ref="CD116:CK116"/>
    <mergeCell ref="CD117:CK117"/>
    <mergeCell ref="CD112:CK112"/>
    <mergeCell ref="D115:O115"/>
    <mergeCell ref="P115:R115"/>
    <mergeCell ref="V111:AC111"/>
    <mergeCell ref="BM116:BO116"/>
    <mergeCell ref="BF118:BI118"/>
    <mergeCell ref="BJ118:BL118"/>
    <mergeCell ref="BM118:BO118"/>
    <mergeCell ref="BP118:BR118"/>
    <mergeCell ref="BS118:BU118"/>
    <mergeCell ref="BV118:BY118"/>
    <mergeCell ref="BB118:BE118"/>
    <mergeCell ref="BV113:BY113"/>
    <mergeCell ref="BZ119:CC119"/>
    <mergeCell ref="CD119:CK119"/>
    <mergeCell ref="BZ118:CC118"/>
    <mergeCell ref="CD118:CK118"/>
    <mergeCell ref="B120:C120"/>
    <mergeCell ref="D120:O120"/>
    <mergeCell ref="S120:U120"/>
    <mergeCell ref="BF114:BI114"/>
    <mergeCell ref="BB114:BE114"/>
    <mergeCell ref="BZ114:CC114"/>
    <mergeCell ref="AO83:AQ83"/>
    <mergeCell ref="AO84:AQ84"/>
    <mergeCell ref="AO85:AQ85"/>
    <mergeCell ref="AO86:AQ86"/>
    <mergeCell ref="AO87:AQ87"/>
    <mergeCell ref="AO88:AQ88"/>
    <mergeCell ref="AO89:AQ89"/>
    <mergeCell ref="AO90:AQ90"/>
    <mergeCell ref="AO91:AQ91"/>
    <mergeCell ref="AO92:AQ92"/>
    <mergeCell ref="AO93:AQ93"/>
    <mergeCell ref="AO94:AQ94"/>
    <mergeCell ref="AO95:AQ95"/>
    <mergeCell ref="AU106:AW106"/>
    <mergeCell ref="CT114:CV114"/>
    <mergeCell ref="CT115:CV115"/>
    <mergeCell ref="CT116:CV116"/>
    <mergeCell ref="AX94:AZ94"/>
    <mergeCell ref="AX97:AZ97"/>
    <mergeCell ref="AX98:AZ98"/>
    <mergeCell ref="AR99:AT99"/>
    <mergeCell ref="AR100:AT100"/>
    <mergeCell ref="AR101:AT101"/>
    <mergeCell ref="AR102:AT102"/>
    <mergeCell ref="AR103:AT103"/>
    <mergeCell ref="AR98:AT98"/>
    <mergeCell ref="AR94:AT94"/>
    <mergeCell ref="AR95:AT95"/>
    <mergeCell ref="AU92:AW92"/>
    <mergeCell ref="AU93:AW93"/>
    <mergeCell ref="B110:BP110"/>
    <mergeCell ref="D113:O113"/>
    <mergeCell ref="AB78:AN78"/>
    <mergeCell ref="AB79:AN79"/>
    <mergeCell ref="AB80:AN80"/>
    <mergeCell ref="AB81:AN81"/>
    <mergeCell ref="AB82:AN82"/>
    <mergeCell ref="AB83:AN83"/>
    <mergeCell ref="AB84:AN84"/>
    <mergeCell ref="AB85:AN85"/>
    <mergeCell ref="AB86:AN86"/>
    <mergeCell ref="AB87:AN87"/>
    <mergeCell ref="AB88:AN88"/>
    <mergeCell ref="AB89:AN89"/>
    <mergeCell ref="AB90:AN90"/>
    <mergeCell ref="AB91:AN91"/>
    <mergeCell ref="AB92:AN92"/>
    <mergeCell ref="AB93:AN93"/>
    <mergeCell ref="AB94:AN94"/>
    <mergeCell ref="AD142:AO142"/>
    <mergeCell ref="AP142:AS142"/>
    <mergeCell ref="AT142:AW142"/>
    <mergeCell ref="AX142:BA142"/>
    <mergeCell ref="BB142:BE142"/>
    <mergeCell ref="AD143:AO143"/>
    <mergeCell ref="AP143:AS143"/>
    <mergeCell ref="AT143:AW143"/>
    <mergeCell ref="AX143:BA143"/>
    <mergeCell ref="BB143:BE143"/>
    <mergeCell ref="BB146:BE146"/>
    <mergeCell ref="AX140:BA140"/>
    <mergeCell ref="BB140:BE140"/>
    <mergeCell ref="AD141:AO141"/>
    <mergeCell ref="AP141:AS141"/>
    <mergeCell ref="AT141:AW141"/>
    <mergeCell ref="AX141:BA141"/>
    <mergeCell ref="BB141:BE141"/>
    <mergeCell ref="AT140:AW140"/>
    <mergeCell ref="AD138:AO138"/>
    <mergeCell ref="AP138:AS138"/>
    <mergeCell ref="AT138:AW138"/>
    <mergeCell ref="AX138:BA138"/>
    <mergeCell ref="BB138:BE138"/>
    <mergeCell ref="AD139:AO139"/>
    <mergeCell ref="AP139:AS139"/>
    <mergeCell ref="AT139:AW139"/>
    <mergeCell ref="AX139:BA139"/>
    <mergeCell ref="BB139:BE139"/>
    <mergeCell ref="AD140:AO140"/>
    <mergeCell ref="AP140:AS140"/>
    <mergeCell ref="B145:M145"/>
    <mergeCell ref="N145:U145"/>
    <mergeCell ref="V145:AC145"/>
    <mergeCell ref="AD145:AO145"/>
    <mergeCell ref="AP145:AS145"/>
    <mergeCell ref="AT145:AW145"/>
    <mergeCell ref="AX145:BA145"/>
    <mergeCell ref="BB145:BE145"/>
    <mergeCell ref="N138:U138"/>
    <mergeCell ref="N139:U139"/>
    <mergeCell ref="N140:U140"/>
    <mergeCell ref="N141:U141"/>
    <mergeCell ref="N142:U142"/>
    <mergeCell ref="N143:U143"/>
    <mergeCell ref="V138:AC138"/>
    <mergeCell ref="V139:AC139"/>
    <mergeCell ref="V140:AC140"/>
    <mergeCell ref="V141:AC141"/>
    <mergeCell ref="V142:AC142"/>
    <mergeCell ref="V143:AC143"/>
    <mergeCell ref="D146:M146"/>
    <mergeCell ref="N146:U146"/>
    <mergeCell ref="V146:AC146"/>
    <mergeCell ref="AD146:AO146"/>
    <mergeCell ref="AP146:AS146"/>
    <mergeCell ref="AT146:AW146"/>
    <mergeCell ref="AX146:BA146"/>
    <mergeCell ref="B148:C148"/>
    <mergeCell ref="D148:M148"/>
    <mergeCell ref="N148:U148"/>
    <mergeCell ref="V148:AC148"/>
    <mergeCell ref="AD148:AO148"/>
    <mergeCell ref="AP148:AS148"/>
    <mergeCell ref="AT148:AW148"/>
    <mergeCell ref="AX148:BA148"/>
    <mergeCell ref="BB148:BE148"/>
    <mergeCell ref="B147:C147"/>
    <mergeCell ref="D147:M147"/>
    <mergeCell ref="N147:U147"/>
    <mergeCell ref="V147:AC147"/>
    <mergeCell ref="AD147:AO147"/>
    <mergeCell ref="AP147:AS147"/>
    <mergeCell ref="AT147:AW147"/>
    <mergeCell ref="B184:I184"/>
    <mergeCell ref="B154:C154"/>
    <mergeCell ref="D154:M154"/>
    <mergeCell ref="N154:U154"/>
    <mergeCell ref="V154:AC154"/>
    <mergeCell ref="AD154:AO154"/>
    <mergeCell ref="AP154:AS154"/>
    <mergeCell ref="AT154:AW154"/>
    <mergeCell ref="AX154:BA154"/>
    <mergeCell ref="B155:C155"/>
    <mergeCell ref="D155:M155"/>
    <mergeCell ref="N155:U155"/>
    <mergeCell ref="V155:AC155"/>
    <mergeCell ref="AD155:AO155"/>
    <mergeCell ref="AP155:AS155"/>
    <mergeCell ref="AT155:AW155"/>
    <mergeCell ref="AX155:BA155"/>
    <mergeCell ref="B157:C157"/>
    <mergeCell ref="D157:M157"/>
    <mergeCell ref="N157:U157"/>
    <mergeCell ref="V157:AC157"/>
    <mergeCell ref="AD157:AO157"/>
    <mergeCell ref="AP157:AS157"/>
    <mergeCell ref="AT157:AW157"/>
    <mergeCell ref="AX157:BA157"/>
    <mergeCell ref="B158:C158"/>
    <mergeCell ref="D158:M158"/>
    <mergeCell ref="N158:U158"/>
    <mergeCell ref="V158:AC158"/>
    <mergeCell ref="AD158:AO158"/>
    <mergeCell ref="AP158:AS158"/>
    <mergeCell ref="AT158:AW158"/>
    <mergeCell ref="B188:J188"/>
    <mergeCell ref="K188:T188"/>
    <mergeCell ref="U188:Y188"/>
    <mergeCell ref="Z188:AN188"/>
    <mergeCell ref="AO188:AS188"/>
    <mergeCell ref="AT188:AZ188"/>
    <mergeCell ref="B189:J189"/>
    <mergeCell ref="K189:T189"/>
    <mergeCell ref="U189:Y189"/>
    <mergeCell ref="Z189:AN189"/>
    <mergeCell ref="AO189:AS189"/>
    <mergeCell ref="AT189:AZ189"/>
    <mergeCell ref="B185:J185"/>
    <mergeCell ref="K185:AZ185"/>
    <mergeCell ref="B186:J186"/>
    <mergeCell ref="K186:AZ186"/>
    <mergeCell ref="B187:J187"/>
    <mergeCell ref="K187:T187"/>
    <mergeCell ref="U187:Y187"/>
    <mergeCell ref="Z187:AN187"/>
    <mergeCell ref="AO187:AS187"/>
    <mergeCell ref="AT187:AZ187"/>
    <mergeCell ref="B139:C139"/>
    <mergeCell ref="B140:C140"/>
    <mergeCell ref="B141:C141"/>
    <mergeCell ref="B142:C142"/>
    <mergeCell ref="B143:C143"/>
    <mergeCell ref="B138:M138"/>
    <mergeCell ref="D139:M139"/>
    <mergeCell ref="D140:M140"/>
    <mergeCell ref="D141:M141"/>
    <mergeCell ref="D142:M142"/>
    <mergeCell ref="D143:M143"/>
    <mergeCell ref="AX147:BA147"/>
    <mergeCell ref="BB147:BE147"/>
    <mergeCell ref="B150:C150"/>
    <mergeCell ref="D150:M150"/>
    <mergeCell ref="N150:U150"/>
    <mergeCell ref="V150:AC150"/>
    <mergeCell ref="AD150:AO150"/>
    <mergeCell ref="AP150:AS150"/>
    <mergeCell ref="AT150:AW150"/>
    <mergeCell ref="AX150:BA150"/>
    <mergeCell ref="BB150:BE150"/>
    <mergeCell ref="B149:C149"/>
    <mergeCell ref="D149:M149"/>
    <mergeCell ref="N149:U149"/>
    <mergeCell ref="V149:AC149"/>
    <mergeCell ref="AD149:AO149"/>
    <mergeCell ref="AP149:AS149"/>
    <mergeCell ref="AT149:AW149"/>
    <mergeCell ref="AX149:BA149"/>
    <mergeCell ref="BB149:BE149"/>
    <mergeCell ref="B146:C146"/>
    <mergeCell ref="BB157:BE157"/>
    <mergeCell ref="BB155:BE155"/>
    <mergeCell ref="B156:C156"/>
    <mergeCell ref="D156:M156"/>
    <mergeCell ref="N156:U156"/>
    <mergeCell ref="V156:AC156"/>
    <mergeCell ref="AD156:AO156"/>
    <mergeCell ref="AP156:AS156"/>
    <mergeCell ref="AT156:AW156"/>
    <mergeCell ref="AX156:BA156"/>
    <mergeCell ref="BB156:BE156"/>
    <mergeCell ref="B152:M152"/>
    <mergeCell ref="N152:U152"/>
    <mergeCell ref="V152:AC152"/>
    <mergeCell ref="AD152:AO152"/>
    <mergeCell ref="AP152:AS152"/>
    <mergeCell ref="AT152:AW152"/>
    <mergeCell ref="AX152:BA152"/>
    <mergeCell ref="BB152:BE152"/>
    <mergeCell ref="B153:C153"/>
    <mergeCell ref="D153:M153"/>
    <mergeCell ref="N153:U153"/>
    <mergeCell ref="V153:AC153"/>
    <mergeCell ref="AD153:AO153"/>
    <mergeCell ref="AP153:AS153"/>
    <mergeCell ref="AT153:AW153"/>
    <mergeCell ref="AX153:BA153"/>
    <mergeCell ref="BB153:BE153"/>
    <mergeCell ref="BB154:BE154"/>
    <mergeCell ref="B24:C24"/>
    <mergeCell ref="B118:C118"/>
    <mergeCell ref="D118:O118"/>
    <mergeCell ref="P118:R118"/>
    <mergeCell ref="S118:U118"/>
    <mergeCell ref="V118:Y118"/>
    <mergeCell ref="Z118:AC118"/>
    <mergeCell ref="AD118:AO118"/>
    <mergeCell ref="AP118:AS118"/>
    <mergeCell ref="AT118:AW118"/>
    <mergeCell ref="AX118:BA118"/>
    <mergeCell ref="B22:C22"/>
    <mergeCell ref="B19:C19"/>
    <mergeCell ref="D19:I19"/>
    <mergeCell ref="J19:M19"/>
    <mergeCell ref="N19:Q19"/>
    <mergeCell ref="R19:U19"/>
    <mergeCell ref="V19:Y19"/>
    <mergeCell ref="Z19:AC19"/>
    <mergeCell ref="AB103:AN103"/>
    <mergeCell ref="AB104:AN104"/>
    <mergeCell ref="AB105:AN105"/>
    <mergeCell ref="AB106:AN106"/>
    <mergeCell ref="AB107:AN107"/>
    <mergeCell ref="D96:R96"/>
    <mergeCell ref="D102:R102"/>
    <mergeCell ref="D103:R103"/>
    <mergeCell ref="D104:R104"/>
    <mergeCell ref="D105:R105"/>
    <mergeCell ref="D106:R106"/>
    <mergeCell ref="D107:R107"/>
    <mergeCell ref="D78:R78"/>
    <mergeCell ref="AD133:AO133"/>
    <mergeCell ref="AP133:AS133"/>
    <mergeCell ref="AT133:AW133"/>
    <mergeCell ref="AX133:BA133"/>
    <mergeCell ref="BB133:BE133"/>
    <mergeCell ref="BF133:BI133"/>
    <mergeCell ref="BJ133:BP133"/>
    <mergeCell ref="BQ133:BW133"/>
    <mergeCell ref="B122:C122"/>
    <mergeCell ref="D122:O122"/>
    <mergeCell ref="P122:R122"/>
    <mergeCell ref="S122:U122"/>
    <mergeCell ref="V122:Y122"/>
    <mergeCell ref="Z122:AC122"/>
    <mergeCell ref="AD122:AO122"/>
    <mergeCell ref="AP122:AS122"/>
    <mergeCell ref="BB122:BE122"/>
    <mergeCell ref="B128:C128"/>
    <mergeCell ref="BJ126:BP126"/>
    <mergeCell ref="S130:U130"/>
    <mergeCell ref="V130:Y130"/>
    <mergeCell ref="Z130:AC130"/>
    <mergeCell ref="AD130:AO130"/>
    <mergeCell ref="AT130:AW130"/>
    <mergeCell ref="P127:R127"/>
    <mergeCell ref="S128:U128"/>
    <mergeCell ref="P129:R129"/>
    <mergeCell ref="S129:U129"/>
    <mergeCell ref="P128:R128"/>
    <mergeCell ref="BF130:BI130"/>
    <mergeCell ref="BF129:BI129"/>
    <mergeCell ref="BB130:BE130"/>
    <mergeCell ref="B121:C121"/>
    <mergeCell ref="D121:O121"/>
    <mergeCell ref="P121:R121"/>
    <mergeCell ref="BQ132:BW132"/>
    <mergeCell ref="B130:C130"/>
    <mergeCell ref="B131:C131"/>
    <mergeCell ref="B126:C126"/>
    <mergeCell ref="B127:C127"/>
    <mergeCell ref="P131:R131"/>
    <mergeCell ref="AD125:AW125"/>
    <mergeCell ref="CL121:CS121"/>
    <mergeCell ref="CT121:CV121"/>
    <mergeCell ref="V121:Y121"/>
    <mergeCell ref="Z121:AC121"/>
    <mergeCell ref="AD121:AO121"/>
    <mergeCell ref="AP121:AS121"/>
    <mergeCell ref="AT121:AW121"/>
    <mergeCell ref="AX121:BA121"/>
    <mergeCell ref="BB121:BE121"/>
    <mergeCell ref="BF121:BI121"/>
    <mergeCell ref="BJ121:BL121"/>
    <mergeCell ref="BM121:BO121"/>
    <mergeCell ref="BP121:BR121"/>
    <mergeCell ref="BS121:BU121"/>
    <mergeCell ref="BV121:BY121"/>
    <mergeCell ref="CL122:CS122"/>
    <mergeCell ref="CT122:CV122"/>
    <mergeCell ref="BF122:BI122"/>
    <mergeCell ref="BJ122:BL122"/>
    <mergeCell ref="BM122:BO122"/>
    <mergeCell ref="CD122:CK122"/>
    <mergeCell ref="AX130:BA130"/>
    <mergeCell ref="BB135:BE135"/>
    <mergeCell ref="BF135:BI135"/>
    <mergeCell ref="BJ135:BP135"/>
    <mergeCell ref="BQ135:BW135"/>
    <mergeCell ref="S121:U121"/>
    <mergeCell ref="D127:O127"/>
    <mergeCell ref="D128:O128"/>
    <mergeCell ref="D129:O129"/>
    <mergeCell ref="BZ121:CC121"/>
    <mergeCell ref="CD121:CK121"/>
    <mergeCell ref="BQ127:BW127"/>
    <mergeCell ref="V125:AC125"/>
    <mergeCell ref="AP127:AS127"/>
    <mergeCell ref="BF127:BI127"/>
    <mergeCell ref="AP128:AS128"/>
    <mergeCell ref="BF128:BI128"/>
    <mergeCell ref="BB127:BE127"/>
    <mergeCell ref="V126:Y126"/>
    <mergeCell ref="Z126:AC126"/>
    <mergeCell ref="AD126:AO126"/>
    <mergeCell ref="BB126:BE126"/>
    <mergeCell ref="AT126:AW126"/>
    <mergeCell ref="AX126:BA126"/>
    <mergeCell ref="AP126:AS126"/>
    <mergeCell ref="AX127:BA127"/>
    <mergeCell ref="D126:O126"/>
    <mergeCell ref="AX125:BI125"/>
    <mergeCell ref="BQ126:BW126"/>
    <mergeCell ref="V128:Y128"/>
    <mergeCell ref="Z128:AC128"/>
    <mergeCell ref="BF126:BI126"/>
    <mergeCell ref="P130:R130"/>
    <mergeCell ref="B136:C136"/>
    <mergeCell ref="D136:O136"/>
    <mergeCell ref="P136:R136"/>
    <mergeCell ref="S136:U136"/>
    <mergeCell ref="V136:Y136"/>
    <mergeCell ref="Z136:AC136"/>
    <mergeCell ref="AD136:AO136"/>
    <mergeCell ref="AP136:AS136"/>
    <mergeCell ref="AT136:AW136"/>
    <mergeCell ref="AX136:BA136"/>
    <mergeCell ref="BB136:BE136"/>
    <mergeCell ref="BF136:BI136"/>
    <mergeCell ref="BJ136:BP136"/>
    <mergeCell ref="B132:C132"/>
    <mergeCell ref="D132:O132"/>
    <mergeCell ref="P132:R132"/>
    <mergeCell ref="S132:U132"/>
    <mergeCell ref="V132:Y132"/>
    <mergeCell ref="Z132:AC132"/>
    <mergeCell ref="AD132:AO132"/>
    <mergeCell ref="AP132:AS132"/>
    <mergeCell ref="AT132:AW132"/>
    <mergeCell ref="AX132:BA132"/>
    <mergeCell ref="BB132:BE132"/>
    <mergeCell ref="BF132:BI132"/>
    <mergeCell ref="BJ132:BP132"/>
    <mergeCell ref="V135:Y135"/>
    <mergeCell ref="Z135:AC135"/>
    <mergeCell ref="AD135:AO135"/>
    <mergeCell ref="AP135:AS135"/>
    <mergeCell ref="AT135:AW135"/>
    <mergeCell ref="AX135:BA135"/>
    <mergeCell ref="BQ136:BW136"/>
    <mergeCell ref="B134:C134"/>
    <mergeCell ref="D134:O134"/>
    <mergeCell ref="D130:O130"/>
    <mergeCell ref="D131:O131"/>
    <mergeCell ref="BJ128:BP128"/>
    <mergeCell ref="BQ128:BW128"/>
    <mergeCell ref="V127:Y127"/>
    <mergeCell ref="Z127:AC127"/>
    <mergeCell ref="P134:R134"/>
    <mergeCell ref="S134:U134"/>
    <mergeCell ref="V134:Y134"/>
    <mergeCell ref="Z134:AC134"/>
    <mergeCell ref="AD134:AO134"/>
    <mergeCell ref="AP134:AS134"/>
    <mergeCell ref="AT134:AW134"/>
    <mergeCell ref="AX134:BA134"/>
    <mergeCell ref="BB134:BE134"/>
    <mergeCell ref="BF134:BI134"/>
    <mergeCell ref="BJ134:BP134"/>
    <mergeCell ref="BQ134:BW134"/>
    <mergeCell ref="B135:C135"/>
    <mergeCell ref="D135:O135"/>
    <mergeCell ref="P135:R135"/>
    <mergeCell ref="S135:U135"/>
    <mergeCell ref="B133:C133"/>
    <mergeCell ref="D133:O133"/>
    <mergeCell ref="P133:R133"/>
    <mergeCell ref="S133:U133"/>
    <mergeCell ref="V133:Y133"/>
    <mergeCell ref="Z133:AC133"/>
    <mergeCell ref="B129:C129"/>
    <mergeCell ref="AX158:BA158"/>
    <mergeCell ref="BB158:BE158"/>
    <mergeCell ref="B159:C159"/>
    <mergeCell ref="D159:M159"/>
    <mergeCell ref="N159:U159"/>
    <mergeCell ref="V159:AC159"/>
    <mergeCell ref="AD159:AO159"/>
    <mergeCell ref="AP159:AS159"/>
    <mergeCell ref="AT159:AW159"/>
    <mergeCell ref="AX159:BA159"/>
    <mergeCell ref="BB159:BE159"/>
    <mergeCell ref="B160:C160"/>
    <mergeCell ref="D160:M160"/>
    <mergeCell ref="N160:U160"/>
    <mergeCell ref="V160:AC160"/>
    <mergeCell ref="AD160:AO160"/>
    <mergeCell ref="AP160:AS160"/>
    <mergeCell ref="AT160:AW160"/>
    <mergeCell ref="AX160:BA160"/>
    <mergeCell ref="BB160:BE160"/>
    <mergeCell ref="B161:C161"/>
    <mergeCell ref="D161:M161"/>
    <mergeCell ref="N161:U161"/>
    <mergeCell ref="V161:AC161"/>
    <mergeCell ref="AD161:AO161"/>
    <mergeCell ref="AP161:AS161"/>
    <mergeCell ref="AT161:AW161"/>
    <mergeCell ref="AX161:BA161"/>
    <mergeCell ref="BB161:BE161"/>
    <mergeCell ref="B162:C162"/>
    <mergeCell ref="D162:M162"/>
    <mergeCell ref="N162:U162"/>
    <mergeCell ref="V162:AC162"/>
    <mergeCell ref="AD162:AO162"/>
    <mergeCell ref="AP162:AS162"/>
    <mergeCell ref="AT162:AW162"/>
    <mergeCell ref="AX162:BA162"/>
    <mergeCell ref="BB162:BE162"/>
    <mergeCell ref="B163:C163"/>
    <mergeCell ref="D163:M163"/>
    <mergeCell ref="N163:U163"/>
    <mergeCell ref="V163:AC163"/>
    <mergeCell ref="AD163:AO163"/>
    <mergeCell ref="AP163:AS163"/>
    <mergeCell ref="AT163:AW163"/>
    <mergeCell ref="AX163:BA163"/>
    <mergeCell ref="BB163:BE163"/>
    <mergeCell ref="B164:C164"/>
    <mergeCell ref="D164:M164"/>
    <mergeCell ref="N164:U164"/>
    <mergeCell ref="V164:AC164"/>
    <mergeCell ref="AD164:AO164"/>
    <mergeCell ref="AP164:AS164"/>
    <mergeCell ref="AT164:AW164"/>
    <mergeCell ref="AX164:BA164"/>
    <mergeCell ref="BB164:BE164"/>
    <mergeCell ref="B165:C165"/>
    <mergeCell ref="D165:M165"/>
    <mergeCell ref="N165:U165"/>
    <mergeCell ref="V165:AC165"/>
    <mergeCell ref="AD165:AO165"/>
    <mergeCell ref="AP165:AS165"/>
    <mergeCell ref="AT165:AW165"/>
    <mergeCell ref="AX165:BA165"/>
    <mergeCell ref="BB165:BE165"/>
    <mergeCell ref="B166:C166"/>
    <mergeCell ref="D166:M166"/>
    <mergeCell ref="N166:U166"/>
    <mergeCell ref="V166:AC166"/>
    <mergeCell ref="AD166:AO166"/>
    <mergeCell ref="AP166:AS166"/>
    <mergeCell ref="AT166:AW166"/>
    <mergeCell ref="AX166:BA166"/>
    <mergeCell ref="BB166:BE166"/>
    <mergeCell ref="B167:C167"/>
    <mergeCell ref="D167:M167"/>
    <mergeCell ref="N167:U167"/>
    <mergeCell ref="V167:AC167"/>
    <mergeCell ref="AD167:AO167"/>
    <mergeCell ref="AP167:AS167"/>
    <mergeCell ref="AT167:AW167"/>
    <mergeCell ref="AX167:BA167"/>
    <mergeCell ref="BB167:BE167"/>
    <mergeCell ref="B168:C168"/>
    <mergeCell ref="D168:M168"/>
    <mergeCell ref="N168:U168"/>
    <mergeCell ref="V168:AC168"/>
    <mergeCell ref="AD168:AO168"/>
    <mergeCell ref="AP168:AS168"/>
    <mergeCell ref="AT168:AW168"/>
    <mergeCell ref="AX168:BA168"/>
    <mergeCell ref="BB168:BE168"/>
    <mergeCell ref="B169:C169"/>
    <mergeCell ref="D169:M169"/>
    <mergeCell ref="N169:U169"/>
    <mergeCell ref="V169:AC169"/>
    <mergeCell ref="AD169:AO169"/>
    <mergeCell ref="AP169:AS169"/>
    <mergeCell ref="AT169:AW169"/>
    <mergeCell ref="AX169:BA169"/>
    <mergeCell ref="BB169:BE169"/>
    <mergeCell ref="B170:C170"/>
    <mergeCell ref="D170:M170"/>
    <mergeCell ref="N170:U170"/>
    <mergeCell ref="V170:AC170"/>
    <mergeCell ref="AD170:AO170"/>
    <mergeCell ref="AP170:AS170"/>
    <mergeCell ref="AT170:AW170"/>
    <mergeCell ref="AX170:BA170"/>
    <mergeCell ref="BB170:BE170"/>
    <mergeCell ref="B171:C171"/>
    <mergeCell ref="D171:M171"/>
    <mergeCell ref="N171:U171"/>
    <mergeCell ref="V171:AC171"/>
    <mergeCell ref="AD171:AO171"/>
    <mergeCell ref="AP171:AS171"/>
    <mergeCell ref="AT171:AW171"/>
    <mergeCell ref="AX171:BA171"/>
    <mergeCell ref="BB171:BE171"/>
    <mergeCell ref="B172:C172"/>
    <mergeCell ref="D172:M172"/>
    <mergeCell ref="N172:U172"/>
    <mergeCell ref="V172:AC172"/>
    <mergeCell ref="AD172:AO172"/>
    <mergeCell ref="AP172:AS172"/>
    <mergeCell ref="AT172:AW172"/>
    <mergeCell ref="AX172:BA172"/>
    <mergeCell ref="BB172:BE172"/>
    <mergeCell ref="B173:C173"/>
    <mergeCell ref="D173:M173"/>
    <mergeCell ref="N173:U173"/>
    <mergeCell ref="V173:AC173"/>
    <mergeCell ref="AD173:AO173"/>
    <mergeCell ref="AP173:AS173"/>
    <mergeCell ref="AT173:AW173"/>
    <mergeCell ref="AX173:BA173"/>
    <mergeCell ref="BB173:BE173"/>
    <mergeCell ref="B174:C174"/>
    <mergeCell ref="D174:M174"/>
    <mergeCell ref="N174:U174"/>
    <mergeCell ref="V174:AC174"/>
    <mergeCell ref="AD174:AO174"/>
    <mergeCell ref="AP174:AS174"/>
    <mergeCell ref="AT174:AW174"/>
    <mergeCell ref="AX174:BA174"/>
    <mergeCell ref="BB174:BE174"/>
    <mergeCell ref="B175:C175"/>
    <mergeCell ref="D175:M175"/>
    <mergeCell ref="N175:U175"/>
    <mergeCell ref="V175:AC175"/>
    <mergeCell ref="AD175:AO175"/>
    <mergeCell ref="AP175:AS175"/>
    <mergeCell ref="AT175:AW175"/>
    <mergeCell ref="AX175:BA175"/>
    <mergeCell ref="BB175:BE175"/>
    <mergeCell ref="B176:C176"/>
    <mergeCell ref="D176:M176"/>
    <mergeCell ref="N176:U176"/>
    <mergeCell ref="V176:AC176"/>
    <mergeCell ref="AD176:AO176"/>
    <mergeCell ref="AP176:AS176"/>
    <mergeCell ref="AT176:AW176"/>
    <mergeCell ref="AX176:BA176"/>
    <mergeCell ref="BB176:BE176"/>
    <mergeCell ref="V180:AC180"/>
    <mergeCell ref="AD180:AO180"/>
    <mergeCell ref="AP180:AS180"/>
    <mergeCell ref="AT180:AW180"/>
    <mergeCell ref="AX180:BA180"/>
    <mergeCell ref="BB180:BE180"/>
    <mergeCell ref="B177:C177"/>
    <mergeCell ref="D177:M177"/>
    <mergeCell ref="N177:U177"/>
    <mergeCell ref="V177:AC177"/>
    <mergeCell ref="AD177:AO177"/>
    <mergeCell ref="AP177:AS177"/>
    <mergeCell ref="AT177:AW177"/>
    <mergeCell ref="AX177:BA177"/>
    <mergeCell ref="BB177:BE177"/>
    <mergeCell ref="B178:C178"/>
    <mergeCell ref="D178:M178"/>
    <mergeCell ref="N178:U178"/>
    <mergeCell ref="V178:AC178"/>
    <mergeCell ref="AD178:AO178"/>
    <mergeCell ref="AP178:AS178"/>
    <mergeCell ref="AT178:AW178"/>
    <mergeCell ref="AX178:BA178"/>
    <mergeCell ref="BB178:BE178"/>
    <mergeCell ref="BY125:CV128"/>
    <mergeCell ref="BC78:BP93"/>
    <mergeCell ref="B181:C181"/>
    <mergeCell ref="D181:M181"/>
    <mergeCell ref="N181:U181"/>
    <mergeCell ref="V181:AC181"/>
    <mergeCell ref="AD181:AO181"/>
    <mergeCell ref="AP181:AS181"/>
    <mergeCell ref="AT181:AW181"/>
    <mergeCell ref="AX181:BA181"/>
    <mergeCell ref="BB181:BE181"/>
    <mergeCell ref="B182:C182"/>
    <mergeCell ref="D182:M182"/>
    <mergeCell ref="N182:U182"/>
    <mergeCell ref="V182:AC182"/>
    <mergeCell ref="AD182:AO182"/>
    <mergeCell ref="AP182:AS182"/>
    <mergeCell ref="AT182:AW182"/>
    <mergeCell ref="AX182:BA182"/>
    <mergeCell ref="BB182:BE182"/>
    <mergeCell ref="B179:C179"/>
    <mergeCell ref="D179:M179"/>
    <mergeCell ref="N179:U179"/>
    <mergeCell ref="V179:AC179"/>
    <mergeCell ref="AD179:AO179"/>
    <mergeCell ref="AP179:AS179"/>
    <mergeCell ref="AT179:AW179"/>
    <mergeCell ref="AX179:BA179"/>
    <mergeCell ref="BB179:BE179"/>
    <mergeCell ref="B180:C180"/>
    <mergeCell ref="D180:M180"/>
    <mergeCell ref="N180:U180"/>
  </mergeCells>
  <phoneticPr fontId="3" type="Hiragana"/>
  <conditionalFormatting sqref="D29:S33">
    <cfRule type="containsBlanks" dxfId="21" priority="128">
      <formula>LEN(TRIM(D29))=0</formula>
    </cfRule>
  </conditionalFormatting>
  <conditionalFormatting sqref="D38:S42 W38:AC42 BU38:CN42 D79:N108 S79:AB108 AO79:AZ108">
    <cfRule type="containsBlanks" dxfId="20" priority="129">
      <formula>LEN(TRIM(D38))=0</formula>
    </cfRule>
  </conditionalFormatting>
  <conditionalFormatting sqref="D46:S75 W46:AC75 BA46:BC75 BM46:BM75">
    <cfRule type="containsBlanks" dxfId="19" priority="14">
      <formula>LEN(TRIM(D46))=0</formula>
    </cfRule>
  </conditionalFormatting>
  <conditionalFormatting sqref="D16:AH25">
    <cfRule type="containsBlanks" dxfId="18" priority="2">
      <formula>LEN(TRIM(D16))=0</formula>
    </cfRule>
  </conditionalFormatting>
  <conditionalFormatting sqref="D113:AS122 AX113:BE122">
    <cfRule type="containsBlanks" dxfId="17" priority="25">
      <formula>LEN(TRIM(D113))=0</formula>
    </cfRule>
  </conditionalFormatting>
  <conditionalFormatting sqref="D127:AS136">
    <cfRule type="containsBlanks" dxfId="16" priority="19">
      <formula>LEN(TRIM(D127))=0</formula>
    </cfRule>
  </conditionalFormatting>
  <conditionalFormatting sqref="G4:Y10">
    <cfRule type="containsBlanks" dxfId="15" priority="125">
      <formula>LEN(TRIM(G4))=0</formula>
    </cfRule>
  </conditionalFormatting>
  <conditionalFormatting sqref="J11:Y12">
    <cfRule type="containsBlanks" dxfId="14" priority="41">
      <formula>LEN(TRIM(J11))=0</formula>
    </cfRule>
  </conditionalFormatting>
  <conditionalFormatting sqref="K185:AZ186 K188:AZ189">
    <cfRule type="containsBlanks" dxfId="13" priority="156">
      <formula>LEN(TRIM(K185))=0</formula>
    </cfRule>
  </conditionalFormatting>
  <conditionalFormatting sqref="N139:N143">
    <cfRule type="containsBlanks" dxfId="12" priority="152">
      <formula>LEN(TRIM(N139))=0</formula>
    </cfRule>
  </conditionalFormatting>
  <conditionalFormatting sqref="N146:N150">
    <cfRule type="containsBlanks" dxfId="11" priority="35">
      <formula>LEN(TRIM(N146))=0</formula>
    </cfRule>
  </conditionalFormatting>
  <conditionalFormatting sqref="N153:N182">
    <cfRule type="containsBlanks" dxfId="10" priority="4">
      <formula>LEN(TRIM(N153))=0</formula>
    </cfRule>
  </conditionalFormatting>
  <conditionalFormatting sqref="V139:V143 AD139:BE143">
    <cfRule type="containsBlanks" dxfId="9" priority="153">
      <formula>LEN(TRIM(V139))=0</formula>
    </cfRule>
  </conditionalFormatting>
  <conditionalFormatting sqref="V146:V150 AD146:BE150">
    <cfRule type="containsBlanks" dxfId="8" priority="36">
      <formula>LEN(TRIM(V146))=0</formula>
    </cfRule>
  </conditionalFormatting>
  <conditionalFormatting sqref="V153:V182 AD153:BE182">
    <cfRule type="containsBlanks" dxfId="7" priority="5">
      <formula>LEN(TRIM(V153))=0</formula>
    </cfRule>
  </conditionalFormatting>
  <conditionalFormatting sqref="W29:AC33">
    <cfRule type="containsBlanks" dxfId="6" priority="32">
      <formula>LEN(TRIM(W29))=0</formula>
    </cfRule>
  </conditionalFormatting>
  <conditionalFormatting sqref="AH16:AH25">
    <cfRule type="containsBlanks" dxfId="5" priority="1">
      <formula>LEN(TRIM(AH16))=0</formula>
    </cfRule>
  </conditionalFormatting>
  <conditionalFormatting sqref="AX127:BE136">
    <cfRule type="containsBlanks" dxfId="4" priority="22">
      <formula>LEN(TRIM(AX127))=0</formula>
    </cfRule>
  </conditionalFormatting>
  <conditionalFormatting sqref="BA29:BC33 BM29:BM33 BA38:BC42 BM38:BM42">
    <cfRule type="containsBlanks" dxfId="3" priority="130">
      <formula>LEN(TRIM(BA29))=0</formula>
    </cfRule>
  </conditionalFormatting>
  <conditionalFormatting sqref="BJ113:BJ122 BM113:BM122 BP113:BP122 BS113:BS122">
    <cfRule type="containsBlanks" dxfId="2" priority="26">
      <formula>LEN(TRIM(BJ113))=0</formula>
    </cfRule>
  </conditionalFormatting>
  <conditionalFormatting sqref="BJ127:BJ136 BQ127:BQ136">
    <cfRule type="containsBlanks" dxfId="1" priority="23">
      <formula>LEN(TRIM(BJ127))=0</formula>
    </cfRule>
  </conditionalFormatting>
  <conditionalFormatting sqref="BV113:BY122 CD113:CG122 CL113:CT122">
    <cfRule type="containsBlanks" dxfId="0" priority="24">
      <formula>LEN(TRIM(BV113))=0</formula>
    </cfRule>
  </conditionalFormatting>
  <dataValidations count="5">
    <dataValidation type="list" allowBlank="1" showInputMessage="1" showErrorMessage="1" sqref="J11:Y11" xr:uid="{00000000-0002-0000-0300-000000000000}">
      <formula1>"税抜,税込"</formula1>
    </dataValidation>
    <dataValidation type="list" allowBlank="1" showInputMessage="1" showErrorMessage="1" sqref="BM38:BM42" xr:uid="{00000000-0002-0000-0300-000001000000}">
      <formula1>"配布場所,掲載場所"</formula1>
    </dataValidation>
    <dataValidation type="list" allowBlank="1" showInputMessage="1" showErrorMessage="1" sqref="S38:S42" xr:uid="{00000000-0002-0000-0300-000003000000}">
      <formula1>"作製費"</formula1>
    </dataValidation>
    <dataValidation type="list" allowBlank="1" showInputMessage="1" showErrorMessage="1" sqref="V113:Y123 V127:Y136" xr:uid="{EA0F6C72-79BA-4158-8301-6FCA8EE85EB7}">
      <formula1>"大学教授,院長,副院長,理事長,理事,その他これらに準ずる者①,大学准教授,医師,病棟長,看護師長,各種技師,部長,その他これらに準ずる者②,看護師,各種療法士,各種福祉士,事務長,係長（事務職）,その他これらに準ずる者③,ホームヘルパー,支援員,係員（事務職）,その他これらに準ずる者④"</formula1>
    </dataValidation>
    <dataValidation type="list" allowBlank="1" showInputMessage="1" showErrorMessage="1" sqref="J12:Y12" xr:uid="{ECABDAB0-3B76-4396-9177-8BE5CD09AC62}">
      <formula1>"週30時間以上実施,週30時間未満実施"</formula1>
    </dataValidation>
  </dataValidations>
  <pageMargins left="0.7" right="0.7" top="0.75" bottom="0.75" header="0.3" footer="0.3"/>
  <pageSetup paperSize="9" scale="65" orientation="landscape" r:id="rId1"/>
  <ignoredErrors>
    <ignoredError sqref="B29:C33 B38:C42 B46:C50 C117 B127:C131 C79 C113 C114 C115 C116"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pageSetUpPr fitToPage="1"/>
  </sheetPr>
  <dimension ref="A1:AX186"/>
  <sheetViews>
    <sheetView workbookViewId="0">
      <selection activeCell="AK134" sqref="AK134:AO134"/>
    </sheetView>
  </sheetViews>
  <sheetFormatPr defaultColWidth="2.5" defaultRowHeight="12.75" customHeight="1"/>
  <cols>
    <col min="1" max="1" width="2.5" style="10"/>
    <col min="2" max="3" width="2.5" style="10" customWidth="1"/>
    <col min="4" max="11" width="2.5" style="10"/>
    <col min="12" max="14" width="10.25" style="10" customWidth="1"/>
    <col min="15" max="20" width="2.5" style="10"/>
    <col min="21" max="21" width="2.5" style="10" customWidth="1"/>
    <col min="22" max="25" width="2.5" style="10"/>
    <col min="26" max="26" width="2.5" style="10" customWidth="1"/>
    <col min="27" max="28" width="2.5" style="10"/>
    <col min="29" max="32" width="2.5" style="10" customWidth="1"/>
    <col min="33" max="33" width="2.5" style="10"/>
    <col min="34" max="34" width="2.5" style="10" customWidth="1"/>
    <col min="35" max="35" width="2.5" style="10"/>
    <col min="36" max="36" width="2.5" style="10" customWidth="1"/>
    <col min="37" max="16384" width="2.5" style="10"/>
  </cols>
  <sheetData>
    <row r="1" spans="1:50" ht="18.75" customHeight="1">
      <c r="A1" s="345" t="s">
        <v>296</v>
      </c>
      <c r="B1" s="345"/>
      <c r="C1" s="345"/>
      <c r="D1" s="345"/>
      <c r="E1" s="60"/>
      <c r="Z1" s="614">
        <f>入力シート!G8</f>
        <v>0</v>
      </c>
      <c r="AA1" s="614"/>
      <c r="AB1" s="614"/>
      <c r="AC1" s="614"/>
      <c r="AD1" s="614"/>
      <c r="AE1" s="614"/>
      <c r="AF1" s="614"/>
      <c r="AG1" s="614"/>
      <c r="AH1" s="614"/>
      <c r="AI1" s="614"/>
      <c r="AJ1" s="614"/>
      <c r="AK1" s="614">
        <f>入力シート!G9</f>
        <v>0</v>
      </c>
      <c r="AL1" s="614"/>
      <c r="AM1" s="614"/>
      <c r="AN1" s="614"/>
      <c r="AO1" s="614"/>
      <c r="AP1" s="614"/>
      <c r="AQ1" s="614"/>
      <c r="AR1" s="614"/>
      <c r="AS1" s="614"/>
      <c r="AT1" s="614"/>
      <c r="AU1" s="614"/>
      <c r="AV1" s="614"/>
      <c r="AW1" s="614"/>
      <c r="AX1" s="614"/>
    </row>
    <row r="2" spans="1:50" ht="15.75">
      <c r="A2" s="347" t="s">
        <v>297</v>
      </c>
      <c r="B2" s="347"/>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c r="AV2" s="347"/>
      <c r="AW2" s="347"/>
      <c r="AX2" s="347"/>
    </row>
    <row r="3" spans="1:50" ht="15.75">
      <c r="A3" s="10" t="s">
        <v>2</v>
      </c>
    </row>
    <row r="4" spans="1:50" ht="15.75">
      <c r="B4" s="225" t="s">
        <v>3</v>
      </c>
      <c r="C4" s="226"/>
      <c r="D4" s="226"/>
      <c r="E4" s="226"/>
      <c r="F4" s="226"/>
      <c r="G4" s="226"/>
      <c r="H4" s="226"/>
      <c r="I4" s="226"/>
      <c r="J4" s="226"/>
      <c r="K4" s="226"/>
      <c r="L4" s="226"/>
      <c r="M4" s="226"/>
      <c r="N4" s="226"/>
      <c r="O4" s="226"/>
      <c r="P4" s="226"/>
      <c r="Q4" s="226"/>
      <c r="R4" s="226"/>
      <c r="S4" s="226"/>
      <c r="T4" s="226"/>
      <c r="U4" s="348"/>
      <c r="V4" s="211" t="s">
        <v>4</v>
      </c>
      <c r="W4" s="208"/>
      <c r="X4" s="208"/>
      <c r="Y4" s="208"/>
      <c r="Z4" s="208"/>
      <c r="AA4" s="208"/>
      <c r="AB4" s="208"/>
      <c r="AC4" s="208"/>
      <c r="AD4" s="211" t="s">
        <v>5</v>
      </c>
      <c r="AE4" s="208"/>
      <c r="AF4" s="208"/>
      <c r="AG4" s="208"/>
      <c r="AH4" s="208"/>
      <c r="AI4" s="208"/>
      <c r="AJ4" s="349"/>
      <c r="AK4" s="211" t="s">
        <v>6</v>
      </c>
      <c r="AL4" s="208"/>
      <c r="AM4" s="208"/>
      <c r="AN4" s="208"/>
      <c r="AO4" s="208"/>
      <c r="AP4" s="208"/>
      <c r="AQ4" s="208"/>
      <c r="AR4" s="208"/>
      <c r="AS4" s="208"/>
      <c r="AT4" s="208"/>
      <c r="AU4" s="208"/>
      <c r="AV4" s="208"/>
      <c r="AW4" s="208"/>
      <c r="AX4" s="212"/>
    </row>
    <row r="5" spans="1:50" ht="15.75" customHeight="1">
      <c r="B5" s="354" t="s">
        <v>7</v>
      </c>
      <c r="C5" s="351"/>
      <c r="D5" s="351"/>
      <c r="E5" s="351"/>
      <c r="F5" s="351"/>
      <c r="G5" s="351"/>
      <c r="H5" s="351"/>
      <c r="I5" s="351"/>
      <c r="J5" s="351"/>
      <c r="K5" s="352"/>
      <c r="L5" s="350" t="s">
        <v>8</v>
      </c>
      <c r="M5" s="351"/>
      <c r="N5" s="351"/>
      <c r="O5" s="235" t="s">
        <v>9</v>
      </c>
      <c r="P5" s="198"/>
      <c r="Q5" s="198"/>
      <c r="R5" s="198"/>
      <c r="S5" s="198"/>
      <c r="T5" s="198"/>
      <c r="U5" s="230"/>
      <c r="V5" s="331" t="s">
        <v>10</v>
      </c>
      <c r="W5" s="332"/>
      <c r="X5" s="332"/>
      <c r="Y5" s="333"/>
      <c r="Z5" s="235" t="s">
        <v>11</v>
      </c>
      <c r="AA5" s="198"/>
      <c r="AB5" s="198"/>
      <c r="AC5" s="230"/>
      <c r="AD5" s="350"/>
      <c r="AE5" s="351"/>
      <c r="AF5" s="351"/>
      <c r="AG5" s="351"/>
      <c r="AH5" s="351"/>
      <c r="AI5" s="351"/>
      <c r="AJ5" s="352"/>
      <c r="AK5" s="350"/>
      <c r="AL5" s="351"/>
      <c r="AM5" s="351"/>
      <c r="AN5" s="351"/>
      <c r="AO5" s="351"/>
      <c r="AP5" s="351"/>
      <c r="AQ5" s="351"/>
      <c r="AR5" s="351"/>
      <c r="AS5" s="351"/>
      <c r="AT5" s="351"/>
      <c r="AU5" s="351"/>
      <c r="AV5" s="351"/>
      <c r="AW5" s="351"/>
      <c r="AX5" s="353"/>
    </row>
    <row r="6" spans="1:50" ht="15.75" customHeight="1">
      <c r="B6" s="334" t="s">
        <v>12</v>
      </c>
      <c r="C6" s="335"/>
      <c r="D6" s="335"/>
      <c r="E6" s="335"/>
      <c r="F6" s="335"/>
      <c r="G6" s="335"/>
      <c r="H6" s="335"/>
      <c r="I6" s="335"/>
      <c r="J6" s="335"/>
      <c r="K6" s="336"/>
      <c r="L6" s="171" t="s">
        <v>298</v>
      </c>
      <c r="M6" s="171" t="s">
        <v>299</v>
      </c>
      <c r="N6" s="172" t="s">
        <v>300</v>
      </c>
      <c r="O6" s="616"/>
      <c r="P6" s="617"/>
      <c r="Q6" s="617"/>
      <c r="R6" s="617"/>
      <c r="T6" s="288"/>
      <c r="U6" s="615"/>
      <c r="V6" s="342">
        <f>SUM(V7:Y16)</f>
        <v>0</v>
      </c>
      <c r="W6" s="343"/>
      <c r="X6" s="343"/>
      <c r="Y6" s="344"/>
      <c r="Z6" s="11"/>
      <c r="AA6" s="12"/>
      <c r="AB6" s="12"/>
      <c r="AC6" s="13"/>
      <c r="AD6" s="101"/>
      <c r="AE6" s="161"/>
      <c r="AF6" s="161"/>
      <c r="AG6" s="12"/>
      <c r="AH6" s="12"/>
      <c r="AI6" s="12"/>
      <c r="AJ6" s="105" t="str">
        <f>IF(ISNA(VLOOKUP(B6,入力シート!$B$16:$BO$17,47,FALSE)),"",VLOOKUP(B6,入力シート!$B$16:$BO$17,47,FALSE))</f>
        <v/>
      </c>
      <c r="AK6" s="328" t="s">
        <v>301</v>
      </c>
      <c r="AL6" s="329"/>
      <c r="AM6" s="329"/>
      <c r="AN6" s="329"/>
      <c r="AO6" s="329"/>
      <c r="AP6" s="329" t="s">
        <v>302</v>
      </c>
      <c r="AQ6" s="329"/>
      <c r="AR6" s="329"/>
      <c r="AS6" s="329"/>
      <c r="AT6" s="329"/>
      <c r="AU6" s="329"/>
      <c r="AV6" s="329"/>
      <c r="AW6" s="329"/>
      <c r="AX6" s="330"/>
    </row>
    <row r="7" spans="1:50" ht="18.75" customHeight="1">
      <c r="B7" s="139" t="str">
        <f>IF(入力シート!$D$16="","",入力シート!$B$16)</f>
        <v/>
      </c>
      <c r="C7" s="176" t="str">
        <f>IF(B7="","",VLOOKUP(B7,入力シート!B16:AC25,3,FALSE))</f>
        <v/>
      </c>
      <c r="D7" s="176"/>
      <c r="E7" s="176"/>
      <c r="F7" s="176"/>
      <c r="G7" s="176"/>
      <c r="H7" s="176"/>
      <c r="I7" s="176"/>
      <c r="J7" s="176"/>
      <c r="K7" s="177"/>
      <c r="L7" s="70" t="str">
        <f>IF(入力シート!N16="","",入力シート!N16)</f>
        <v/>
      </c>
      <c r="M7" s="71" t="str">
        <f>IF(入力シート!Z16="","",入力シート!Z16)</f>
        <v/>
      </c>
      <c r="N7" s="71" t="str">
        <f>IF(入力シート!AD16="","",入力シート!AD16)</f>
        <v/>
      </c>
      <c r="O7" s="181" t="str">
        <f>IF(C7="","",SUM(L7:N7))</f>
        <v/>
      </c>
      <c r="P7" s="182"/>
      <c r="Q7" s="182"/>
      <c r="R7" s="182"/>
      <c r="S7" s="23" t="str">
        <f>IF(O7="","","×")</f>
        <v/>
      </c>
      <c r="T7" s="182" t="str">
        <f>IF(入力シート!D16="","",1)</f>
        <v/>
      </c>
      <c r="U7" s="185"/>
      <c r="V7" s="181" t="str">
        <f>IF(C7="","",SUM(L7:N7))</f>
        <v/>
      </c>
      <c r="W7" s="182"/>
      <c r="X7" s="182"/>
      <c r="Y7" s="185"/>
      <c r="Z7" s="186" t="s">
        <v>303</v>
      </c>
      <c r="AA7" s="187"/>
      <c r="AB7" s="187"/>
      <c r="AC7" s="188"/>
      <c r="AD7" s="608" t="str">
        <f>IF(入力シート!R16="","",入力シート!R16)</f>
        <v/>
      </c>
      <c r="AE7" s="606"/>
      <c r="AF7" s="606"/>
      <c r="AG7" s="51" t="str">
        <f>IF(入力シート!D16="","","～")</f>
        <v/>
      </c>
      <c r="AH7" s="606" t="str">
        <f t="shared" ref="AH7:AH16" si="0">IF(AD7="","","令和8年3月")</f>
        <v/>
      </c>
      <c r="AI7" s="606"/>
      <c r="AJ7" s="607"/>
      <c r="AK7" s="609" t="str">
        <f>IF(B7="","",VLOOKUP(B7,入力シート!$B$16:$AC$25,9,FALSE))</f>
        <v/>
      </c>
      <c r="AL7" s="610"/>
      <c r="AM7" s="610"/>
      <c r="AN7" s="610"/>
      <c r="AO7" s="610"/>
      <c r="AP7" s="610">
        <f>入力シート!V16</f>
        <v>0</v>
      </c>
      <c r="AQ7" s="610"/>
      <c r="AR7" s="610"/>
      <c r="AS7" s="610"/>
      <c r="AT7" s="610"/>
      <c r="AU7" s="610"/>
      <c r="AV7" s="610"/>
      <c r="AW7" s="610"/>
      <c r="AX7" s="611"/>
    </row>
    <row r="8" spans="1:50" ht="15.75" customHeight="1">
      <c r="B8" s="139" t="str">
        <f>IF(入力シート!$D$17="","",入力シート!$B$17)</f>
        <v/>
      </c>
      <c r="C8" s="176" t="str">
        <f>IF(B8="","",VLOOKUP(B8,入力シート!B17:AC26,3,FALSE))</f>
        <v/>
      </c>
      <c r="D8" s="176"/>
      <c r="E8" s="176"/>
      <c r="F8" s="176"/>
      <c r="G8" s="176"/>
      <c r="H8" s="176"/>
      <c r="I8" s="176"/>
      <c r="J8" s="176"/>
      <c r="K8" s="177"/>
      <c r="L8" s="70" t="str">
        <f>IF(入力シート!N17="","",入力シート!N17)</f>
        <v/>
      </c>
      <c r="M8" s="71" t="str">
        <f>IF(入力シート!Z17="","",入力シート!Z17)</f>
        <v/>
      </c>
      <c r="N8" s="71" t="str">
        <f>IF(入力シート!AD17="","",入力シート!AD17)</f>
        <v/>
      </c>
      <c r="O8" s="181" t="str">
        <f t="shared" ref="O8:O16" si="1">IF(C8="","",SUM(L8:N8))</f>
        <v/>
      </c>
      <c r="P8" s="182"/>
      <c r="Q8" s="182"/>
      <c r="R8" s="182"/>
      <c r="S8" s="23" t="str">
        <f t="shared" ref="S8:S16" si="2">IF(O8="","","×")</f>
        <v/>
      </c>
      <c r="T8" s="182" t="str">
        <f>IF(入力シート!D17="","",1)</f>
        <v/>
      </c>
      <c r="U8" s="185"/>
      <c r="V8" s="181" t="str">
        <f t="shared" ref="V8:V16" si="3">IF(C8="","",SUM(L8:N8))</f>
        <v/>
      </c>
      <c r="W8" s="182"/>
      <c r="X8" s="182"/>
      <c r="Y8" s="185"/>
      <c r="Z8" s="186" t="s">
        <v>303</v>
      </c>
      <c r="AA8" s="187"/>
      <c r="AB8" s="187"/>
      <c r="AC8" s="188"/>
      <c r="AD8" s="608" t="str">
        <f>IF(入力シート!R17="","",入力シート!R17)</f>
        <v/>
      </c>
      <c r="AE8" s="606"/>
      <c r="AF8" s="606"/>
      <c r="AG8" s="51" t="str">
        <f>IF(入力シート!D17="","","～")</f>
        <v/>
      </c>
      <c r="AH8" s="606" t="str">
        <f t="shared" si="0"/>
        <v/>
      </c>
      <c r="AI8" s="606"/>
      <c r="AJ8" s="607"/>
      <c r="AK8" s="609" t="str">
        <f>IF(B8="","",VLOOKUP(B8,入力シート!$B$16:$AC$25,9,FALSE))</f>
        <v/>
      </c>
      <c r="AL8" s="610"/>
      <c r="AM8" s="610"/>
      <c r="AN8" s="610"/>
      <c r="AO8" s="610"/>
      <c r="AP8" s="610">
        <f>入力シート!V17</f>
        <v>0</v>
      </c>
      <c r="AQ8" s="610"/>
      <c r="AR8" s="610"/>
      <c r="AS8" s="610"/>
      <c r="AT8" s="610"/>
      <c r="AU8" s="610"/>
      <c r="AV8" s="610"/>
      <c r="AW8" s="610"/>
      <c r="AX8" s="611"/>
    </row>
    <row r="9" spans="1:50" ht="15.75" customHeight="1">
      <c r="B9" s="139" t="str">
        <f>IF(入力シート!$D$18="","",入力シート!$B$18)</f>
        <v/>
      </c>
      <c r="C9" s="176" t="str">
        <f>IF(B9="","",VLOOKUP(B9,入力シート!B18:AC27,3,FALSE))</f>
        <v/>
      </c>
      <c r="D9" s="176"/>
      <c r="E9" s="176"/>
      <c r="F9" s="176"/>
      <c r="G9" s="176"/>
      <c r="H9" s="176"/>
      <c r="I9" s="176"/>
      <c r="J9" s="176"/>
      <c r="K9" s="177"/>
      <c r="L9" s="70" t="str">
        <f>IF(入力シート!N18="","",入力シート!N18)</f>
        <v/>
      </c>
      <c r="M9" s="71" t="str">
        <f>IF(入力シート!Z18="","",入力シート!Z18)</f>
        <v/>
      </c>
      <c r="N9" s="71" t="str">
        <f>IF(入力シート!AD18="","",入力シート!AD18)</f>
        <v/>
      </c>
      <c r="O9" s="181" t="str">
        <f t="shared" si="1"/>
        <v/>
      </c>
      <c r="P9" s="182"/>
      <c r="Q9" s="182"/>
      <c r="R9" s="182"/>
      <c r="S9" s="23" t="str">
        <f t="shared" si="2"/>
        <v/>
      </c>
      <c r="T9" s="182" t="str">
        <f>IF(入力シート!D18="","",1)</f>
        <v/>
      </c>
      <c r="U9" s="185"/>
      <c r="V9" s="181" t="str">
        <f t="shared" si="3"/>
        <v/>
      </c>
      <c r="W9" s="182"/>
      <c r="X9" s="182"/>
      <c r="Y9" s="185"/>
      <c r="Z9" s="186" t="s">
        <v>303</v>
      </c>
      <c r="AA9" s="187"/>
      <c r="AB9" s="187"/>
      <c r="AC9" s="188"/>
      <c r="AD9" s="608" t="str">
        <f>IF(入力シート!R18="","",入力シート!R18)</f>
        <v/>
      </c>
      <c r="AE9" s="606"/>
      <c r="AF9" s="606"/>
      <c r="AG9" s="51" t="str">
        <f>IF(入力シート!D18="","","～")</f>
        <v/>
      </c>
      <c r="AH9" s="606" t="str">
        <f t="shared" si="0"/>
        <v/>
      </c>
      <c r="AI9" s="606"/>
      <c r="AJ9" s="607"/>
      <c r="AK9" s="609" t="str">
        <f>IF(B9="","",VLOOKUP(B9,入力シート!$B$16:$AC$25,9,FALSE))</f>
        <v/>
      </c>
      <c r="AL9" s="610"/>
      <c r="AM9" s="610"/>
      <c r="AN9" s="610"/>
      <c r="AO9" s="610"/>
      <c r="AP9" s="610">
        <f>入力シート!V18</f>
        <v>0</v>
      </c>
      <c r="AQ9" s="610"/>
      <c r="AR9" s="610"/>
      <c r="AS9" s="610"/>
      <c r="AT9" s="610"/>
      <c r="AU9" s="610"/>
      <c r="AV9" s="610"/>
      <c r="AW9" s="610"/>
      <c r="AX9" s="611"/>
    </row>
    <row r="10" spans="1:50" ht="15.75" customHeight="1">
      <c r="B10" s="139" t="str">
        <f>IF(入力シート!$D$19="","",入力シート!$B$19)</f>
        <v/>
      </c>
      <c r="C10" s="176" t="str">
        <f>IF(B10="","",VLOOKUP(B10,入力シート!B19:AC28,3,FALSE))</f>
        <v/>
      </c>
      <c r="D10" s="176"/>
      <c r="E10" s="176"/>
      <c r="F10" s="176"/>
      <c r="G10" s="176"/>
      <c r="H10" s="176"/>
      <c r="I10" s="176"/>
      <c r="J10" s="176"/>
      <c r="K10" s="177"/>
      <c r="L10" s="70" t="str">
        <f>IF(入力シート!N19="","",入力シート!N19)</f>
        <v/>
      </c>
      <c r="M10" s="71" t="str">
        <f>IF(入力シート!Z19="","",入力シート!Z19)</f>
        <v/>
      </c>
      <c r="N10" s="71" t="str">
        <f>IF(入力シート!AD19="","",入力シート!AD19)</f>
        <v/>
      </c>
      <c r="O10" s="181" t="str">
        <f t="shared" si="1"/>
        <v/>
      </c>
      <c r="P10" s="182"/>
      <c r="Q10" s="182"/>
      <c r="R10" s="182"/>
      <c r="S10" s="23" t="str">
        <f t="shared" si="2"/>
        <v/>
      </c>
      <c r="T10" s="182" t="str">
        <f>IF(入力シート!D19="","",1)</f>
        <v/>
      </c>
      <c r="U10" s="185"/>
      <c r="V10" s="181" t="str">
        <f t="shared" si="3"/>
        <v/>
      </c>
      <c r="W10" s="182"/>
      <c r="X10" s="182"/>
      <c r="Y10" s="185"/>
      <c r="Z10" s="186" t="s">
        <v>303</v>
      </c>
      <c r="AA10" s="187"/>
      <c r="AB10" s="187"/>
      <c r="AC10" s="188"/>
      <c r="AD10" s="608" t="str">
        <f>IF(入力シート!R19="","",入力シート!R19)</f>
        <v/>
      </c>
      <c r="AE10" s="606"/>
      <c r="AF10" s="606"/>
      <c r="AG10" s="51" t="str">
        <f>IF(入力シート!D19="","","～")</f>
        <v/>
      </c>
      <c r="AH10" s="606" t="str">
        <f t="shared" si="0"/>
        <v/>
      </c>
      <c r="AI10" s="606"/>
      <c r="AJ10" s="607"/>
      <c r="AK10" s="609" t="str">
        <f>IF(B10="","",VLOOKUP(B10,入力シート!$B$16:$AC$25,9,FALSE))</f>
        <v/>
      </c>
      <c r="AL10" s="610"/>
      <c r="AM10" s="610"/>
      <c r="AN10" s="610"/>
      <c r="AO10" s="610"/>
      <c r="AP10" s="610">
        <f>入力シート!V19</f>
        <v>0</v>
      </c>
      <c r="AQ10" s="610"/>
      <c r="AR10" s="610"/>
      <c r="AS10" s="610"/>
      <c r="AT10" s="610"/>
      <c r="AU10" s="610"/>
      <c r="AV10" s="610"/>
      <c r="AW10" s="610"/>
      <c r="AX10" s="611"/>
    </row>
    <row r="11" spans="1:50" ht="15.75" customHeight="1">
      <c r="B11" s="139" t="str">
        <f>IF(入力シート!$D$20="","",入力シート!$B$20)</f>
        <v/>
      </c>
      <c r="C11" s="176" t="str">
        <f>IF(B11="","",VLOOKUP(B11,入力シート!B20:AC29,3,FALSE))</f>
        <v/>
      </c>
      <c r="D11" s="176"/>
      <c r="E11" s="176"/>
      <c r="F11" s="176"/>
      <c r="G11" s="176"/>
      <c r="H11" s="176"/>
      <c r="I11" s="176"/>
      <c r="J11" s="176"/>
      <c r="K11" s="177"/>
      <c r="L11" s="70" t="str">
        <f>IF(入力シート!N20="","",入力シート!N20)</f>
        <v/>
      </c>
      <c r="M11" s="71" t="str">
        <f>IF(入力シート!Z20="","",入力シート!Z20)</f>
        <v/>
      </c>
      <c r="N11" s="71" t="str">
        <f>IF(入力シート!AD20="","",入力シート!AD20)</f>
        <v/>
      </c>
      <c r="O11" s="181" t="str">
        <f t="shared" si="1"/>
        <v/>
      </c>
      <c r="P11" s="182"/>
      <c r="Q11" s="182"/>
      <c r="R11" s="182"/>
      <c r="S11" s="23" t="str">
        <f t="shared" si="2"/>
        <v/>
      </c>
      <c r="T11" s="182" t="str">
        <f>IF(入力シート!D20="","",1)</f>
        <v/>
      </c>
      <c r="U11" s="185"/>
      <c r="V11" s="181" t="str">
        <f t="shared" si="3"/>
        <v/>
      </c>
      <c r="W11" s="182"/>
      <c r="X11" s="182"/>
      <c r="Y11" s="185"/>
      <c r="Z11" s="186" t="s">
        <v>303</v>
      </c>
      <c r="AA11" s="187"/>
      <c r="AB11" s="187"/>
      <c r="AC11" s="188"/>
      <c r="AD11" s="608" t="str">
        <f>IF(入力シート!R20="","",入力シート!R20)</f>
        <v/>
      </c>
      <c r="AE11" s="606"/>
      <c r="AF11" s="606"/>
      <c r="AG11" s="51" t="str">
        <f>IF(入力シート!D20="","","～")</f>
        <v/>
      </c>
      <c r="AH11" s="606" t="str">
        <f t="shared" si="0"/>
        <v/>
      </c>
      <c r="AI11" s="606"/>
      <c r="AJ11" s="607"/>
      <c r="AK11" s="609" t="str">
        <f>IF(B11="","",VLOOKUP(B11,入力シート!$B$16:$AC$25,9,FALSE))</f>
        <v/>
      </c>
      <c r="AL11" s="610"/>
      <c r="AM11" s="610"/>
      <c r="AN11" s="610"/>
      <c r="AO11" s="610"/>
      <c r="AP11" s="610">
        <f>入力シート!V20</f>
        <v>0</v>
      </c>
      <c r="AQ11" s="610"/>
      <c r="AR11" s="610"/>
      <c r="AS11" s="610"/>
      <c r="AT11" s="610"/>
      <c r="AU11" s="610"/>
      <c r="AV11" s="610"/>
      <c r="AW11" s="610"/>
      <c r="AX11" s="611"/>
    </row>
    <row r="12" spans="1:50" ht="15.75" customHeight="1">
      <c r="B12" s="139" t="str">
        <f>IF(入力シート!$D$21="","",入力シート!$B$21)</f>
        <v/>
      </c>
      <c r="C12" s="176" t="str">
        <f>IF(B12="","",VLOOKUP(B12,入力シート!B21:AC30,3,FALSE))</f>
        <v/>
      </c>
      <c r="D12" s="176"/>
      <c r="E12" s="176"/>
      <c r="F12" s="176"/>
      <c r="G12" s="176"/>
      <c r="H12" s="176"/>
      <c r="I12" s="176"/>
      <c r="J12" s="176"/>
      <c r="K12" s="177"/>
      <c r="L12" s="70" t="str">
        <f>IF(入力シート!N21="","",入力シート!N21)</f>
        <v/>
      </c>
      <c r="M12" s="71" t="str">
        <f>IF(入力シート!Z21="","",入力シート!Z21)</f>
        <v/>
      </c>
      <c r="N12" s="71" t="str">
        <f>IF(入力シート!AD21="","",入力シート!AD21)</f>
        <v/>
      </c>
      <c r="O12" s="181" t="str">
        <f t="shared" si="1"/>
        <v/>
      </c>
      <c r="P12" s="182"/>
      <c r="Q12" s="182"/>
      <c r="R12" s="182"/>
      <c r="S12" s="23" t="str">
        <f t="shared" si="2"/>
        <v/>
      </c>
      <c r="T12" s="182" t="str">
        <f>IF(入力シート!D21="","",1)</f>
        <v/>
      </c>
      <c r="U12" s="185"/>
      <c r="V12" s="181" t="str">
        <f t="shared" si="3"/>
        <v/>
      </c>
      <c r="W12" s="182"/>
      <c r="X12" s="182"/>
      <c r="Y12" s="185"/>
      <c r="Z12" s="186" t="s">
        <v>303</v>
      </c>
      <c r="AA12" s="187"/>
      <c r="AB12" s="187"/>
      <c r="AC12" s="188"/>
      <c r="AD12" s="608" t="str">
        <f>IF(入力シート!R21="","",入力シート!R21)</f>
        <v/>
      </c>
      <c r="AE12" s="606"/>
      <c r="AF12" s="606"/>
      <c r="AG12" s="51" t="str">
        <f>IF(入力シート!D21="","","～")</f>
        <v/>
      </c>
      <c r="AH12" s="606" t="str">
        <f t="shared" si="0"/>
        <v/>
      </c>
      <c r="AI12" s="606"/>
      <c r="AJ12" s="607"/>
      <c r="AK12" s="609" t="str">
        <f>IF(B12="","",VLOOKUP(B12,入力シート!$B$16:$AC$25,9,FALSE))</f>
        <v/>
      </c>
      <c r="AL12" s="610"/>
      <c r="AM12" s="610"/>
      <c r="AN12" s="610"/>
      <c r="AO12" s="610"/>
      <c r="AP12" s="610">
        <f>入力シート!V21</f>
        <v>0</v>
      </c>
      <c r="AQ12" s="610"/>
      <c r="AR12" s="610"/>
      <c r="AS12" s="610"/>
      <c r="AT12" s="610"/>
      <c r="AU12" s="610"/>
      <c r="AV12" s="610"/>
      <c r="AW12" s="610"/>
      <c r="AX12" s="611"/>
    </row>
    <row r="13" spans="1:50" ht="15.75" customHeight="1">
      <c r="B13" s="139" t="str">
        <f>IF(入力シート!$D$22="","",入力シート!$B$22)</f>
        <v/>
      </c>
      <c r="C13" s="176" t="str">
        <f>IF(B13="","",VLOOKUP(B13,入力シート!B22:AC31,3,FALSE))</f>
        <v/>
      </c>
      <c r="D13" s="176"/>
      <c r="E13" s="176"/>
      <c r="F13" s="176"/>
      <c r="G13" s="176"/>
      <c r="H13" s="176"/>
      <c r="I13" s="176"/>
      <c r="J13" s="176"/>
      <c r="K13" s="177"/>
      <c r="L13" s="70" t="str">
        <f>IF(入力シート!N22="","",入力シート!N22)</f>
        <v/>
      </c>
      <c r="M13" s="71" t="str">
        <f>IF(入力シート!Z22="","",入力シート!Z22)</f>
        <v/>
      </c>
      <c r="N13" s="71" t="str">
        <f>IF(入力シート!AD22="","",入力シート!AD22)</f>
        <v/>
      </c>
      <c r="O13" s="181" t="str">
        <f t="shared" si="1"/>
        <v/>
      </c>
      <c r="P13" s="182"/>
      <c r="Q13" s="182"/>
      <c r="R13" s="182"/>
      <c r="S13" s="23" t="str">
        <f t="shared" si="2"/>
        <v/>
      </c>
      <c r="T13" s="182" t="str">
        <f>IF(入力シート!D22="","",1)</f>
        <v/>
      </c>
      <c r="U13" s="185"/>
      <c r="V13" s="181" t="str">
        <f t="shared" si="3"/>
        <v/>
      </c>
      <c r="W13" s="182"/>
      <c r="X13" s="182"/>
      <c r="Y13" s="185"/>
      <c r="Z13" s="186" t="s">
        <v>303</v>
      </c>
      <c r="AA13" s="187"/>
      <c r="AB13" s="187"/>
      <c r="AC13" s="188"/>
      <c r="AD13" s="608" t="str">
        <f>IF(入力シート!R22="","",入力シート!R22)</f>
        <v/>
      </c>
      <c r="AE13" s="606"/>
      <c r="AF13" s="606"/>
      <c r="AG13" s="51" t="str">
        <f>IF(入力シート!D22="","","～")</f>
        <v/>
      </c>
      <c r="AH13" s="606" t="str">
        <f t="shared" si="0"/>
        <v/>
      </c>
      <c r="AI13" s="606"/>
      <c r="AJ13" s="607"/>
      <c r="AK13" s="609" t="str">
        <f>IF(B13="","",VLOOKUP(B13,入力シート!$B$16:$AC$25,9,FALSE))</f>
        <v/>
      </c>
      <c r="AL13" s="610"/>
      <c r="AM13" s="610"/>
      <c r="AN13" s="610"/>
      <c r="AO13" s="610"/>
      <c r="AP13" s="610">
        <f>入力シート!V22</f>
        <v>0</v>
      </c>
      <c r="AQ13" s="610"/>
      <c r="AR13" s="610"/>
      <c r="AS13" s="610"/>
      <c r="AT13" s="610"/>
      <c r="AU13" s="610"/>
      <c r="AV13" s="610"/>
      <c r="AW13" s="610"/>
      <c r="AX13" s="611"/>
    </row>
    <row r="14" spans="1:50" ht="15.75" customHeight="1">
      <c r="B14" s="139" t="str">
        <f>IF(入力シート!$D$23="","",入力シート!$B$23)</f>
        <v/>
      </c>
      <c r="C14" s="176" t="str">
        <f>IF(B14="","",VLOOKUP(B14,入力シート!B23:AC32,3,FALSE))</f>
        <v/>
      </c>
      <c r="D14" s="176"/>
      <c r="E14" s="176"/>
      <c r="F14" s="176"/>
      <c r="G14" s="176"/>
      <c r="H14" s="176"/>
      <c r="I14" s="176"/>
      <c r="J14" s="176"/>
      <c r="K14" s="177"/>
      <c r="L14" s="70" t="str">
        <f>IF(入力シート!N23="","",入力シート!N23)</f>
        <v/>
      </c>
      <c r="M14" s="71" t="str">
        <f>IF(入力シート!Z23="","",入力シート!Z23)</f>
        <v/>
      </c>
      <c r="N14" s="71" t="str">
        <f>IF(入力シート!AD23="","",入力シート!AD23)</f>
        <v/>
      </c>
      <c r="O14" s="181" t="str">
        <f t="shared" si="1"/>
        <v/>
      </c>
      <c r="P14" s="182"/>
      <c r="Q14" s="182"/>
      <c r="R14" s="182"/>
      <c r="S14" s="23" t="str">
        <f t="shared" si="2"/>
        <v/>
      </c>
      <c r="T14" s="182" t="str">
        <f>IF(入力シート!D23="","",1)</f>
        <v/>
      </c>
      <c r="U14" s="185"/>
      <c r="V14" s="181" t="str">
        <f t="shared" si="3"/>
        <v/>
      </c>
      <c r="W14" s="182"/>
      <c r="X14" s="182"/>
      <c r="Y14" s="185"/>
      <c r="Z14" s="186" t="s">
        <v>303</v>
      </c>
      <c r="AA14" s="187"/>
      <c r="AB14" s="187"/>
      <c r="AC14" s="188"/>
      <c r="AD14" s="608" t="str">
        <f>IF(入力シート!R23="","",入力シート!R23)</f>
        <v/>
      </c>
      <c r="AE14" s="606"/>
      <c r="AF14" s="606"/>
      <c r="AG14" s="51" t="str">
        <f>IF(入力シート!D23="","","～")</f>
        <v/>
      </c>
      <c r="AH14" s="606" t="str">
        <f t="shared" si="0"/>
        <v/>
      </c>
      <c r="AI14" s="606"/>
      <c r="AJ14" s="607"/>
      <c r="AK14" s="609" t="str">
        <f>IF(B14="","",VLOOKUP(B14,入力シート!$B$16:$AC$25,9,FALSE))</f>
        <v/>
      </c>
      <c r="AL14" s="610"/>
      <c r="AM14" s="610"/>
      <c r="AN14" s="610"/>
      <c r="AO14" s="610"/>
      <c r="AP14" s="610">
        <f>入力シート!V23</f>
        <v>0</v>
      </c>
      <c r="AQ14" s="610"/>
      <c r="AR14" s="610"/>
      <c r="AS14" s="610"/>
      <c r="AT14" s="610"/>
      <c r="AU14" s="610"/>
      <c r="AV14" s="610"/>
      <c r="AW14" s="610"/>
      <c r="AX14" s="611"/>
    </row>
    <row r="15" spans="1:50" ht="15.75" customHeight="1">
      <c r="B15" s="139" t="str">
        <f>IF(入力シート!$D$24="","",入力シート!$B$24)</f>
        <v/>
      </c>
      <c r="C15" s="176" t="str">
        <f>IF(B15="","",VLOOKUP(B15,入力シート!B24:AC33,3,FALSE))</f>
        <v/>
      </c>
      <c r="D15" s="176"/>
      <c r="E15" s="176"/>
      <c r="F15" s="176"/>
      <c r="G15" s="176"/>
      <c r="H15" s="176"/>
      <c r="I15" s="176"/>
      <c r="J15" s="176"/>
      <c r="K15" s="177"/>
      <c r="L15" s="70" t="str">
        <f>IF(入力シート!N24="","",入力シート!N24)</f>
        <v/>
      </c>
      <c r="M15" s="71" t="str">
        <f>IF(入力シート!Z24="","",入力シート!Z24)</f>
        <v/>
      </c>
      <c r="N15" s="71" t="str">
        <f>IF(入力シート!AD24="","",入力シート!AD24)</f>
        <v/>
      </c>
      <c r="O15" s="181" t="str">
        <f t="shared" si="1"/>
        <v/>
      </c>
      <c r="P15" s="182"/>
      <c r="Q15" s="182"/>
      <c r="R15" s="182"/>
      <c r="S15" s="23" t="str">
        <f t="shared" si="2"/>
        <v/>
      </c>
      <c r="T15" s="182" t="str">
        <f>IF(入力シート!D24="","",1)</f>
        <v/>
      </c>
      <c r="U15" s="185"/>
      <c r="V15" s="181" t="str">
        <f t="shared" si="3"/>
        <v/>
      </c>
      <c r="W15" s="182"/>
      <c r="X15" s="182"/>
      <c r="Y15" s="185"/>
      <c r="Z15" s="186" t="s">
        <v>303</v>
      </c>
      <c r="AA15" s="187"/>
      <c r="AB15" s="187"/>
      <c r="AC15" s="188"/>
      <c r="AD15" s="608" t="str">
        <f>IF(入力シート!R24="","",入力シート!R24)</f>
        <v/>
      </c>
      <c r="AE15" s="606"/>
      <c r="AF15" s="606"/>
      <c r="AG15" s="51" t="str">
        <f>IF(入力シート!D24="","","～")</f>
        <v/>
      </c>
      <c r="AH15" s="606" t="str">
        <f t="shared" si="0"/>
        <v/>
      </c>
      <c r="AI15" s="606"/>
      <c r="AJ15" s="607"/>
      <c r="AK15" s="609" t="str">
        <f>IF(B15="","",VLOOKUP(B15,入力シート!$B$16:$AC$25,9,FALSE))</f>
        <v/>
      </c>
      <c r="AL15" s="610"/>
      <c r="AM15" s="610"/>
      <c r="AN15" s="610"/>
      <c r="AO15" s="610"/>
      <c r="AP15" s="610">
        <f>入力シート!V24</f>
        <v>0</v>
      </c>
      <c r="AQ15" s="610"/>
      <c r="AR15" s="610"/>
      <c r="AS15" s="610"/>
      <c r="AT15" s="610"/>
      <c r="AU15" s="610"/>
      <c r="AV15" s="610"/>
      <c r="AW15" s="610"/>
      <c r="AX15" s="611"/>
    </row>
    <row r="16" spans="1:50" ht="15.75" customHeight="1">
      <c r="B16" s="139" t="str">
        <f>IF(入力シート!$D$25="","",入力シート!$B$25)</f>
        <v/>
      </c>
      <c r="C16" s="176" t="str">
        <f>IF(B16="","",VLOOKUP(B16,入力シート!B25:AC34,3,FALSE))</f>
        <v/>
      </c>
      <c r="D16" s="176"/>
      <c r="E16" s="176"/>
      <c r="F16" s="176"/>
      <c r="G16" s="176"/>
      <c r="H16" s="176"/>
      <c r="I16" s="176"/>
      <c r="J16" s="176"/>
      <c r="K16" s="177"/>
      <c r="L16" s="70" t="str">
        <f>IF(入力シート!N25="","",入力シート!N25)</f>
        <v/>
      </c>
      <c r="M16" s="71" t="str">
        <f>IF(入力シート!Z25="","",入力シート!Z25)</f>
        <v/>
      </c>
      <c r="N16" s="71" t="str">
        <f>IF(入力シート!AD25="","",入力シート!AD25)</f>
        <v/>
      </c>
      <c r="O16" s="181" t="str">
        <f t="shared" si="1"/>
        <v/>
      </c>
      <c r="P16" s="182"/>
      <c r="Q16" s="182"/>
      <c r="R16" s="182"/>
      <c r="S16" s="23" t="str">
        <f t="shared" si="2"/>
        <v/>
      </c>
      <c r="T16" s="182" t="str">
        <f>IF(入力シート!D25="","",1)</f>
        <v/>
      </c>
      <c r="U16" s="185"/>
      <c r="V16" s="181" t="str">
        <f t="shared" si="3"/>
        <v/>
      </c>
      <c r="W16" s="182"/>
      <c r="X16" s="182"/>
      <c r="Y16" s="185"/>
      <c r="Z16" s="186" t="s">
        <v>303</v>
      </c>
      <c r="AA16" s="187"/>
      <c r="AB16" s="187"/>
      <c r="AC16" s="188"/>
      <c r="AD16" s="608" t="str">
        <f>IF(入力シート!R25="","",入力シート!R25)</f>
        <v/>
      </c>
      <c r="AE16" s="606"/>
      <c r="AF16" s="606"/>
      <c r="AG16" s="51" t="str">
        <f>IF(入力シート!D25="","","～")</f>
        <v/>
      </c>
      <c r="AH16" s="606" t="str">
        <f t="shared" si="0"/>
        <v/>
      </c>
      <c r="AI16" s="606"/>
      <c r="AJ16" s="607"/>
      <c r="AK16" s="609" t="str">
        <f>IF(B16="","",VLOOKUP(B16,入力シート!$B$16:$AC$25,9,FALSE))</f>
        <v/>
      </c>
      <c r="AL16" s="610"/>
      <c r="AM16" s="610"/>
      <c r="AN16" s="610"/>
      <c r="AO16" s="610"/>
      <c r="AP16" s="610">
        <f>入力シート!V25</f>
        <v>0</v>
      </c>
      <c r="AQ16" s="610"/>
      <c r="AR16" s="610"/>
      <c r="AS16" s="610"/>
      <c r="AT16" s="610"/>
      <c r="AU16" s="610"/>
      <c r="AV16" s="610"/>
      <c r="AW16" s="610"/>
      <c r="AX16" s="611"/>
    </row>
    <row r="17" spans="2:50" ht="15.75" customHeight="1">
      <c r="B17" s="14"/>
      <c r="C17" s="1"/>
      <c r="D17" s="1"/>
      <c r="E17" s="1"/>
      <c r="F17" s="1"/>
      <c r="G17" s="1"/>
      <c r="H17" s="1"/>
      <c r="I17" s="1"/>
      <c r="J17" s="1"/>
      <c r="K17" s="18"/>
      <c r="L17" s="19"/>
      <c r="M17" s="2"/>
      <c r="N17" s="2"/>
      <c r="O17" s="21"/>
      <c r="P17" s="22"/>
      <c r="Q17" s="22"/>
      <c r="R17" s="22"/>
      <c r="S17" s="23"/>
      <c r="T17" s="24"/>
      <c r="U17" s="25"/>
      <c r="V17" s="21"/>
      <c r="W17" s="22"/>
      <c r="X17" s="22"/>
      <c r="Y17" s="26"/>
      <c r="Z17" s="27"/>
      <c r="AC17" s="28"/>
      <c r="AD17" s="608"/>
      <c r="AE17" s="606"/>
      <c r="AF17" s="606"/>
      <c r="AG17" s="51"/>
      <c r="AH17" s="606" t="str">
        <f t="shared" ref="AH17" si="4">IF(AD17="","","令和7年3月")</f>
        <v/>
      </c>
      <c r="AI17" s="606"/>
      <c r="AJ17" s="607"/>
      <c r="AK17" s="29"/>
      <c r="AL17" s="30"/>
      <c r="AM17" s="30"/>
      <c r="AN17" s="30"/>
      <c r="AO17" s="30"/>
      <c r="AP17" s="30"/>
      <c r="AQ17" s="30"/>
      <c r="AR17" s="30"/>
      <c r="AS17" s="30"/>
      <c r="AT17" s="30"/>
      <c r="AU17" s="30"/>
      <c r="AV17" s="30"/>
      <c r="AW17" s="30"/>
      <c r="AX17" s="31"/>
    </row>
    <row r="18" spans="2:50" ht="15.75" customHeight="1">
      <c r="B18" s="14" t="s">
        <v>13</v>
      </c>
      <c r="C18" s="1"/>
      <c r="D18" s="1"/>
      <c r="E18" s="1"/>
      <c r="F18" s="1"/>
      <c r="G18" s="1"/>
      <c r="H18" s="1"/>
      <c r="I18" s="1"/>
      <c r="J18" s="1"/>
      <c r="K18" s="18"/>
      <c r="L18" s="19"/>
      <c r="M18" s="2"/>
      <c r="N18" s="2"/>
      <c r="O18" s="21"/>
      <c r="P18" s="22"/>
      <c r="Q18" s="22"/>
      <c r="R18" s="22"/>
      <c r="S18" s="23"/>
      <c r="T18" s="24"/>
      <c r="U18" s="25"/>
      <c r="V18" s="321">
        <f>SUM(V19:Y23)</f>
        <v>0</v>
      </c>
      <c r="W18" s="322"/>
      <c r="X18" s="322"/>
      <c r="Y18" s="323"/>
      <c r="Z18" s="27"/>
      <c r="AC18" s="28"/>
      <c r="AD18" s="35"/>
      <c r="AE18" s="61"/>
      <c r="AF18" s="61"/>
      <c r="AG18" s="55"/>
      <c r="AH18" s="55"/>
      <c r="AI18" s="55"/>
      <c r="AJ18" s="104"/>
      <c r="AK18" s="315" t="s">
        <v>304</v>
      </c>
      <c r="AL18" s="316"/>
      <c r="AM18" s="316"/>
      <c r="AN18" s="316"/>
      <c r="AO18" s="316"/>
      <c r="AP18" s="631" t="s">
        <v>305</v>
      </c>
      <c r="AQ18" s="316"/>
      <c r="AR18" s="316"/>
      <c r="AS18" s="316"/>
      <c r="AT18" s="316"/>
      <c r="AU18" s="316"/>
      <c r="AV18" s="316"/>
      <c r="AW18" s="316"/>
      <c r="AX18" s="317"/>
    </row>
    <row r="19" spans="2:50" ht="15.75" customHeight="1">
      <c r="B19" s="14" t="str">
        <f>IF(入力シート!$D$29="","",入力シート!$B$29)</f>
        <v/>
      </c>
      <c r="C19" s="324" t="str">
        <f>IF(B19="","",VLOOKUP(B19,入力シート!$B$29:$CN$33,3,FALSE))</f>
        <v/>
      </c>
      <c r="D19" s="324"/>
      <c r="E19" s="324"/>
      <c r="F19" s="324"/>
      <c r="G19" s="324"/>
      <c r="H19" s="324"/>
      <c r="I19" s="324"/>
      <c r="J19" s="324"/>
      <c r="K19" s="325"/>
      <c r="L19" s="178" t="str">
        <f>V19</f>
        <v/>
      </c>
      <c r="M19" s="179"/>
      <c r="N19" s="179"/>
      <c r="O19" s="181" t="str">
        <f>IF(B19="","",VLOOKUP(B19,入力シート!$B$29:$CN$33,58,FALSE))</f>
        <v/>
      </c>
      <c r="P19" s="182"/>
      <c r="Q19" s="182"/>
      <c r="R19" s="182"/>
      <c r="S19" s="23" t="str">
        <f>IF(O19="","","×")</f>
        <v/>
      </c>
      <c r="T19" s="326" t="str">
        <f>CONCATENATE(入力シート!W29,入力シート!Y29)</f>
        <v/>
      </c>
      <c r="U19" s="327"/>
      <c r="V19" s="181" t="str">
        <f>IF(B19="","",VLOOKUP(B19,入力シート!$B$29:$CN$33,61,FALSE))</f>
        <v/>
      </c>
      <c r="W19" s="182"/>
      <c r="X19" s="182"/>
      <c r="Y19" s="185"/>
      <c r="Z19" s="186" t="s">
        <v>303</v>
      </c>
      <c r="AA19" s="240"/>
      <c r="AB19" s="240"/>
      <c r="AC19" s="320"/>
      <c r="AD19" s="608" t="str">
        <f>IF(B19="","",VLOOKUP(B19,入力シート!$B$29:$CN$33,55,FALSE))</f>
        <v/>
      </c>
      <c r="AE19" s="606"/>
      <c r="AF19" s="606"/>
      <c r="AG19" s="606"/>
      <c r="AH19" s="606"/>
      <c r="AI19" s="606"/>
      <c r="AJ19" s="607"/>
      <c r="AK19" s="609" t="str">
        <f>IF(B19="","",VLOOKUP(B19,入力シート!$B$29:$CN$33,13,FALSE))</f>
        <v/>
      </c>
      <c r="AL19" s="610"/>
      <c r="AM19" s="610"/>
      <c r="AN19" s="610"/>
      <c r="AO19" s="610"/>
      <c r="AP19" s="610" t="str">
        <f>IF(B19="","",VLOOKUP(B19,入力シート!$B$29:$CN$33,18,FALSE))</f>
        <v/>
      </c>
      <c r="AQ19" s="610"/>
      <c r="AR19" s="610"/>
      <c r="AS19" s="610"/>
      <c r="AT19" s="610"/>
      <c r="AU19" s="610"/>
      <c r="AV19" s="610"/>
      <c r="AW19" s="610"/>
      <c r="AX19" s="611"/>
    </row>
    <row r="20" spans="2:50" ht="15.75" customHeight="1">
      <c r="B20" s="14" t="str">
        <f>IF(入力シート!$D$30="","",入力シート!$B$30)</f>
        <v/>
      </c>
      <c r="C20" s="324" t="str">
        <f>IF(B20="","",VLOOKUP(B20,入力シート!$B$29:$CN$33,3,FALSE))</f>
        <v/>
      </c>
      <c r="D20" s="324"/>
      <c r="E20" s="324"/>
      <c r="F20" s="324"/>
      <c r="G20" s="324"/>
      <c r="H20" s="324"/>
      <c r="I20" s="324"/>
      <c r="J20" s="324"/>
      <c r="K20" s="325"/>
      <c r="L20" s="178" t="str">
        <f t="shared" ref="L20:L23" si="5">V20</f>
        <v/>
      </c>
      <c r="M20" s="179"/>
      <c r="N20" s="179"/>
      <c r="O20" s="181" t="str">
        <f>IF(B20="","",VLOOKUP(B20,入力シート!$B$29:$CN$33,58,FALSE))</f>
        <v/>
      </c>
      <c r="P20" s="182"/>
      <c r="Q20" s="182"/>
      <c r="R20" s="182"/>
      <c r="S20" s="23" t="str">
        <f t="shared" ref="S20:S23" si="6">IF(O20="","","×")</f>
        <v/>
      </c>
      <c r="T20" s="326" t="str">
        <f>CONCATENATE(入力シート!W30,入力シート!Y30)</f>
        <v/>
      </c>
      <c r="U20" s="327"/>
      <c r="V20" s="181" t="str">
        <f>IF(B20="","",VLOOKUP(B20,入力シート!$B$29:$CN$33,61,FALSE))</f>
        <v/>
      </c>
      <c r="W20" s="182"/>
      <c r="X20" s="182"/>
      <c r="Y20" s="185"/>
      <c r="Z20" s="186" t="s">
        <v>303</v>
      </c>
      <c r="AA20" s="240"/>
      <c r="AB20" s="240"/>
      <c r="AC20" s="320"/>
      <c r="AD20" s="608" t="str">
        <f>IF(B20="","",VLOOKUP(B20,入力シート!$B$29:$CN$33,55,FALSE))</f>
        <v/>
      </c>
      <c r="AE20" s="606"/>
      <c r="AF20" s="606"/>
      <c r="AG20" s="606"/>
      <c r="AH20" s="606"/>
      <c r="AI20" s="606"/>
      <c r="AJ20" s="607"/>
      <c r="AK20" s="609" t="str">
        <f>IF(B20="","",VLOOKUP(B20,入力シート!$B$29:$CN$33,13,FALSE))</f>
        <v/>
      </c>
      <c r="AL20" s="610"/>
      <c r="AM20" s="610"/>
      <c r="AN20" s="610"/>
      <c r="AO20" s="610"/>
      <c r="AP20" s="610" t="str">
        <f>IF(B20="","",VLOOKUP(B20,入力シート!$B$29:$CN$33,18,FALSE))</f>
        <v/>
      </c>
      <c r="AQ20" s="610"/>
      <c r="AR20" s="610"/>
      <c r="AS20" s="610"/>
      <c r="AT20" s="610"/>
      <c r="AU20" s="610"/>
      <c r="AV20" s="610"/>
      <c r="AW20" s="610"/>
      <c r="AX20" s="611"/>
    </row>
    <row r="21" spans="2:50" ht="15.75" customHeight="1">
      <c r="B21" s="14" t="str">
        <f>IF(入力シート!$D$31="","",入力シート!$B$31)</f>
        <v/>
      </c>
      <c r="C21" s="324" t="str">
        <f>IF(B21="","",VLOOKUP(B21,入力シート!$B$29:$CN$33,3,FALSE))</f>
        <v/>
      </c>
      <c r="D21" s="324"/>
      <c r="E21" s="324"/>
      <c r="F21" s="324"/>
      <c r="G21" s="324"/>
      <c r="H21" s="324"/>
      <c r="I21" s="324"/>
      <c r="J21" s="324"/>
      <c r="K21" s="325"/>
      <c r="L21" s="178" t="str">
        <f t="shared" si="5"/>
        <v/>
      </c>
      <c r="M21" s="179"/>
      <c r="N21" s="179"/>
      <c r="O21" s="181" t="str">
        <f>IF(B21="","",VLOOKUP(B21,入力シート!$B$29:$CN$33,58,FALSE))</f>
        <v/>
      </c>
      <c r="P21" s="182"/>
      <c r="Q21" s="182"/>
      <c r="R21" s="182"/>
      <c r="S21" s="23" t="str">
        <f t="shared" si="6"/>
        <v/>
      </c>
      <c r="T21" s="326" t="str">
        <f>CONCATENATE(入力シート!W31,入力シート!Y31)</f>
        <v/>
      </c>
      <c r="U21" s="327"/>
      <c r="V21" s="181" t="str">
        <f>IF(B21="","",VLOOKUP(B21,入力シート!$B$29:$CN$33,61,FALSE))</f>
        <v/>
      </c>
      <c r="W21" s="182"/>
      <c r="X21" s="182"/>
      <c r="Y21" s="185"/>
      <c r="Z21" s="186" t="s">
        <v>303</v>
      </c>
      <c r="AA21" s="240"/>
      <c r="AB21" s="240"/>
      <c r="AC21" s="320"/>
      <c r="AD21" s="608" t="str">
        <f>IF(B21="","",VLOOKUP(B21,入力シート!$B$29:$CN$33,55,FALSE))</f>
        <v/>
      </c>
      <c r="AE21" s="606"/>
      <c r="AF21" s="606"/>
      <c r="AG21" s="606"/>
      <c r="AH21" s="606"/>
      <c r="AI21" s="606"/>
      <c r="AJ21" s="607"/>
      <c r="AK21" s="609" t="str">
        <f>IF(B21="","",VLOOKUP(B21,入力シート!$B$29:$CN$33,13,FALSE))</f>
        <v/>
      </c>
      <c r="AL21" s="610"/>
      <c r="AM21" s="610"/>
      <c r="AN21" s="610"/>
      <c r="AO21" s="610"/>
      <c r="AP21" s="610" t="str">
        <f>IF(B21="","",VLOOKUP(B21,入力シート!$B$29:$CN$33,18,FALSE))</f>
        <v/>
      </c>
      <c r="AQ21" s="610"/>
      <c r="AR21" s="610"/>
      <c r="AS21" s="610"/>
      <c r="AT21" s="610"/>
      <c r="AU21" s="610"/>
      <c r="AV21" s="610"/>
      <c r="AW21" s="610"/>
      <c r="AX21" s="611"/>
    </row>
    <row r="22" spans="2:50" ht="15.75" customHeight="1">
      <c r="B22" s="14" t="str">
        <f>IF(入力シート!$D$32="","",入力シート!$B$32)</f>
        <v/>
      </c>
      <c r="C22" s="324" t="str">
        <f>IF(B22="","",VLOOKUP(B22,入力シート!$B$29:$CN$33,3,FALSE))</f>
        <v/>
      </c>
      <c r="D22" s="324"/>
      <c r="E22" s="324"/>
      <c r="F22" s="324"/>
      <c r="G22" s="324"/>
      <c r="H22" s="324"/>
      <c r="I22" s="324"/>
      <c r="J22" s="324"/>
      <c r="K22" s="325"/>
      <c r="L22" s="178" t="str">
        <f t="shared" si="5"/>
        <v/>
      </c>
      <c r="M22" s="179"/>
      <c r="N22" s="179"/>
      <c r="O22" s="181" t="str">
        <f>IF(B22="","",VLOOKUP(B22,入力シート!$B$29:$CN$33,58,FALSE))</f>
        <v/>
      </c>
      <c r="P22" s="182"/>
      <c r="Q22" s="182"/>
      <c r="R22" s="182"/>
      <c r="S22" s="23" t="str">
        <f t="shared" si="6"/>
        <v/>
      </c>
      <c r="T22" s="326" t="str">
        <f>CONCATENATE(入力シート!W32,入力シート!Y32)</f>
        <v/>
      </c>
      <c r="U22" s="327"/>
      <c r="V22" s="181" t="str">
        <f>IF(B22="","",VLOOKUP(B22,入力シート!$B$29:$CN$33,61,FALSE))</f>
        <v/>
      </c>
      <c r="W22" s="182"/>
      <c r="X22" s="182"/>
      <c r="Y22" s="185"/>
      <c r="Z22" s="186" t="s">
        <v>303</v>
      </c>
      <c r="AA22" s="240"/>
      <c r="AB22" s="240"/>
      <c r="AC22" s="320"/>
      <c r="AD22" s="608" t="str">
        <f>IF(B22="","",VLOOKUP(B22,入力シート!$B$29:$CN$33,55,FALSE))</f>
        <v/>
      </c>
      <c r="AE22" s="606"/>
      <c r="AF22" s="606"/>
      <c r="AG22" s="606"/>
      <c r="AH22" s="606"/>
      <c r="AI22" s="606"/>
      <c r="AJ22" s="607"/>
      <c r="AK22" s="609" t="str">
        <f>IF(B22="","",VLOOKUP(B22,入力シート!$B$29:$CN$33,13,FALSE))</f>
        <v/>
      </c>
      <c r="AL22" s="610"/>
      <c r="AM22" s="610"/>
      <c r="AN22" s="610"/>
      <c r="AO22" s="610"/>
      <c r="AP22" s="610" t="str">
        <f>IF(B22="","",VLOOKUP(B22,入力シート!$B$29:$CN$33,18,FALSE))</f>
        <v/>
      </c>
      <c r="AQ22" s="610"/>
      <c r="AR22" s="610"/>
      <c r="AS22" s="610"/>
      <c r="AT22" s="610"/>
      <c r="AU22" s="610"/>
      <c r="AV22" s="610"/>
      <c r="AW22" s="610"/>
      <c r="AX22" s="611"/>
    </row>
    <row r="23" spans="2:50" ht="15.75" customHeight="1">
      <c r="B23" s="14" t="str">
        <f>IF(入力シート!$D$33="","",入力シート!$B$33)</f>
        <v/>
      </c>
      <c r="C23" s="324" t="str">
        <f>IF(B23="","",VLOOKUP(B23,入力シート!$B$29:$CN$33,3,FALSE))</f>
        <v/>
      </c>
      <c r="D23" s="324"/>
      <c r="E23" s="324"/>
      <c r="F23" s="324"/>
      <c r="G23" s="324"/>
      <c r="H23" s="324"/>
      <c r="I23" s="324"/>
      <c r="J23" s="324"/>
      <c r="K23" s="325"/>
      <c r="L23" s="178" t="str">
        <f t="shared" si="5"/>
        <v/>
      </c>
      <c r="M23" s="179"/>
      <c r="N23" s="179"/>
      <c r="O23" s="181" t="str">
        <f>IF(B23="","",VLOOKUP(B23,入力シート!$B$29:$CN$33,58,FALSE))</f>
        <v/>
      </c>
      <c r="P23" s="182"/>
      <c r="Q23" s="182"/>
      <c r="R23" s="182"/>
      <c r="S23" s="23" t="str">
        <f t="shared" si="6"/>
        <v/>
      </c>
      <c r="T23" s="326" t="str">
        <f>CONCATENATE(入力シート!W33,入力シート!Y33)</f>
        <v/>
      </c>
      <c r="U23" s="327"/>
      <c r="V23" s="181" t="str">
        <f>IF(B23="","",VLOOKUP(B23,入力シート!$B$29:$CN$33,61,FALSE))</f>
        <v/>
      </c>
      <c r="W23" s="182"/>
      <c r="X23" s="182"/>
      <c r="Y23" s="185"/>
      <c r="Z23" s="186" t="s">
        <v>303</v>
      </c>
      <c r="AA23" s="240"/>
      <c r="AB23" s="240"/>
      <c r="AC23" s="320"/>
      <c r="AD23" s="608" t="str">
        <f>IF(B23="","",VLOOKUP(B23,入力シート!$B$29:$CN$33,55,FALSE))</f>
        <v/>
      </c>
      <c r="AE23" s="606"/>
      <c r="AF23" s="606"/>
      <c r="AG23" s="606"/>
      <c r="AH23" s="606"/>
      <c r="AI23" s="606"/>
      <c r="AJ23" s="607"/>
      <c r="AK23" s="609" t="str">
        <f>IF(B23="","",VLOOKUP(B23,入力シート!$B$29:$CN$33,13,FALSE))</f>
        <v/>
      </c>
      <c r="AL23" s="610"/>
      <c r="AM23" s="610"/>
      <c r="AN23" s="610"/>
      <c r="AO23" s="610"/>
      <c r="AP23" s="610" t="str">
        <f>IF(B23="","",VLOOKUP(B23,入力シート!$B$29:$CN$33,18,FALSE))</f>
        <v/>
      </c>
      <c r="AQ23" s="610"/>
      <c r="AR23" s="610"/>
      <c r="AS23" s="610"/>
      <c r="AT23" s="610"/>
      <c r="AU23" s="610"/>
      <c r="AV23" s="610"/>
      <c r="AW23" s="610"/>
      <c r="AX23" s="611"/>
    </row>
    <row r="24" spans="2:50" ht="15.75" customHeight="1">
      <c r="B24" s="14"/>
      <c r="C24" s="32"/>
      <c r="D24" s="32"/>
      <c r="E24" s="32"/>
      <c r="F24" s="32"/>
      <c r="G24" s="32"/>
      <c r="H24" s="32"/>
      <c r="I24" s="32"/>
      <c r="J24" s="32"/>
      <c r="K24" s="33"/>
      <c r="L24" s="19"/>
      <c r="M24" s="2"/>
      <c r="N24" s="2"/>
      <c r="O24" s="21"/>
      <c r="P24" s="22"/>
      <c r="Q24" s="22"/>
      <c r="R24" s="22"/>
      <c r="S24" s="23"/>
      <c r="T24" s="24"/>
      <c r="U24" s="25"/>
      <c r="V24" s="21"/>
      <c r="W24" s="22"/>
      <c r="X24" s="22"/>
      <c r="Y24" s="26"/>
      <c r="Z24" s="27"/>
      <c r="AC24" s="28"/>
      <c r="AD24" s="16"/>
      <c r="AE24" s="55"/>
      <c r="AF24" s="55"/>
      <c r="AG24" s="55"/>
      <c r="AH24" s="55"/>
      <c r="AI24" s="55"/>
      <c r="AJ24" s="15"/>
      <c r="AK24" s="29"/>
      <c r="AL24" s="30"/>
      <c r="AM24" s="30"/>
      <c r="AN24" s="30"/>
      <c r="AO24" s="30"/>
      <c r="AP24" s="30"/>
      <c r="AQ24" s="30"/>
      <c r="AR24" s="30"/>
      <c r="AS24" s="30"/>
      <c r="AT24" s="30"/>
      <c r="AU24" s="30"/>
      <c r="AV24" s="30"/>
      <c r="AW24" s="30"/>
      <c r="AX24" s="31"/>
    </row>
    <row r="25" spans="2:50" ht="15.75" customHeight="1">
      <c r="B25" s="14" t="s">
        <v>14</v>
      </c>
      <c r="C25" s="32"/>
      <c r="D25" s="32"/>
      <c r="E25" s="32"/>
      <c r="F25" s="32"/>
      <c r="G25" s="32"/>
      <c r="H25" s="32"/>
      <c r="I25" s="32"/>
      <c r="J25" s="32"/>
      <c r="K25" s="33"/>
      <c r="L25" s="19"/>
      <c r="M25" s="2"/>
      <c r="N25" s="2"/>
      <c r="O25" s="21"/>
      <c r="P25" s="22"/>
      <c r="Q25" s="22"/>
      <c r="R25" s="22"/>
      <c r="S25" s="23"/>
      <c r="T25" s="24"/>
      <c r="U25" s="25"/>
      <c r="V25" s="321">
        <f>SUM(V26:Y30)</f>
        <v>0</v>
      </c>
      <c r="W25" s="322"/>
      <c r="X25" s="322"/>
      <c r="Y25" s="323"/>
      <c r="Z25" s="27"/>
      <c r="AC25" s="28"/>
      <c r="AD25" s="16"/>
      <c r="AE25" s="55"/>
      <c r="AF25" s="55"/>
      <c r="AG25" s="55"/>
      <c r="AH25" s="55"/>
      <c r="AI25" s="55"/>
      <c r="AJ25" s="15"/>
      <c r="AK25" s="315" t="s">
        <v>306</v>
      </c>
      <c r="AL25" s="316"/>
      <c r="AM25" s="316"/>
      <c r="AN25" s="316"/>
      <c r="AO25" s="316"/>
      <c r="AP25" s="316" t="s">
        <v>307</v>
      </c>
      <c r="AQ25" s="316"/>
      <c r="AR25" s="316"/>
      <c r="AS25" s="316"/>
      <c r="AT25" s="316" t="s">
        <v>167</v>
      </c>
      <c r="AU25" s="316"/>
      <c r="AV25" s="316"/>
      <c r="AW25" s="316"/>
      <c r="AX25" s="317"/>
    </row>
    <row r="26" spans="2:50" ht="15.75" customHeight="1">
      <c r="B26" s="14" t="str">
        <f>IF(入力シート!D38="","",入力シート!B38)</f>
        <v/>
      </c>
      <c r="C26" s="324" t="str">
        <f>IF(B26="","",VLOOKUP(B26,入力シート!$B$38:$CN$42,3,FALSE))</f>
        <v/>
      </c>
      <c r="D26" s="324"/>
      <c r="E26" s="324"/>
      <c r="F26" s="324"/>
      <c r="G26" s="324"/>
      <c r="H26" s="324"/>
      <c r="I26" s="324"/>
      <c r="J26" s="324"/>
      <c r="K26" s="325"/>
      <c r="L26" s="178" t="str">
        <f>V26</f>
        <v/>
      </c>
      <c r="M26" s="179"/>
      <c r="N26" s="179"/>
      <c r="O26" s="181" t="str">
        <f>IF(B26="","",VLOOKUP(B26,入力シート!$B$38:$CN$42,58,FALSE))</f>
        <v/>
      </c>
      <c r="P26" s="182"/>
      <c r="Q26" s="182"/>
      <c r="R26" s="182"/>
      <c r="S26" s="23" t="str">
        <f>IF(O26="","","×")</f>
        <v/>
      </c>
      <c r="T26" s="290" t="str">
        <f>CONCATENATE(入力シート!W38,入力シート!Y38)</f>
        <v/>
      </c>
      <c r="U26" s="318"/>
      <c r="V26" s="181" t="str">
        <f>IF(B26="","",VLOOKUP(B26,入力シート!$B$38:$CN$42,61,FALSE))</f>
        <v/>
      </c>
      <c r="W26" s="182"/>
      <c r="X26" s="182"/>
      <c r="Y26" s="185"/>
      <c r="Z26" s="319" t="s">
        <v>303</v>
      </c>
      <c r="AA26" s="240"/>
      <c r="AB26" s="240"/>
      <c r="AC26" s="320"/>
      <c r="AD26" s="189" t="str">
        <f>IF(B26="","",VLOOKUP(B26,入力シート!$B$38:$CN$42,55,FALSE))</f>
        <v/>
      </c>
      <c r="AE26" s="190"/>
      <c r="AF26" s="190"/>
      <c r="AG26" s="190"/>
      <c r="AH26" s="190"/>
      <c r="AI26" s="190"/>
      <c r="AJ26" s="191"/>
      <c r="AK26" s="609" t="str">
        <f>IF(B26="","",VLOOKUP(B26,入力シート!$B$38:$CN$42,13,FALSE))</f>
        <v/>
      </c>
      <c r="AL26" s="610"/>
      <c r="AM26" s="610"/>
      <c r="AN26" s="610"/>
      <c r="AO26" s="610"/>
      <c r="AP26" s="610" t="str">
        <f>IF(B26="","",VLOOKUP(B26,入力シート!$B$38:$CN$42,64,FALSE))</f>
        <v/>
      </c>
      <c r="AQ26" s="610"/>
      <c r="AR26" s="610"/>
      <c r="AS26" s="610"/>
      <c r="AT26" s="610" t="str">
        <f>IF(B26="","",VLOOKUP(B26,入力シート!$B$38:$CN$42,82,FALSE))</f>
        <v/>
      </c>
      <c r="AU26" s="610"/>
      <c r="AV26" s="610"/>
      <c r="AW26" s="610"/>
      <c r="AX26" s="611"/>
    </row>
    <row r="27" spans="2:50" ht="15.75" customHeight="1">
      <c r="B27" s="14" t="str">
        <f>IF(入力シート!D39="","",入力シート!B39)</f>
        <v/>
      </c>
      <c r="C27" s="324" t="str">
        <f>IF(B27="","",VLOOKUP(B27,入力シート!$B$38:$CN$42,3,FALSE))</f>
        <v/>
      </c>
      <c r="D27" s="324"/>
      <c r="E27" s="324"/>
      <c r="F27" s="324"/>
      <c r="G27" s="324"/>
      <c r="H27" s="324"/>
      <c r="I27" s="324"/>
      <c r="J27" s="324"/>
      <c r="K27" s="325"/>
      <c r="L27" s="178" t="str">
        <f t="shared" ref="L27:L30" si="7">V27</f>
        <v/>
      </c>
      <c r="M27" s="179"/>
      <c r="N27" s="179"/>
      <c r="O27" s="181" t="str">
        <f>IF(B27="","",VLOOKUP(B27,入力シート!$B$38:$CN$42,58,FALSE))</f>
        <v/>
      </c>
      <c r="P27" s="182"/>
      <c r="Q27" s="182"/>
      <c r="R27" s="182"/>
      <c r="S27" s="23" t="str">
        <f t="shared" ref="S27:S30" si="8">IF(O27="","","×")</f>
        <v/>
      </c>
      <c r="T27" s="290" t="str">
        <f>CONCATENATE(入力シート!W39,入力シート!Y39)</f>
        <v/>
      </c>
      <c r="U27" s="318"/>
      <c r="V27" s="181" t="str">
        <f>IF(B27="","",VLOOKUP(B27,入力シート!$B$38:$CN$42,61,FALSE))</f>
        <v/>
      </c>
      <c r="W27" s="182"/>
      <c r="X27" s="182"/>
      <c r="Y27" s="185"/>
      <c r="Z27" s="319" t="s">
        <v>303</v>
      </c>
      <c r="AA27" s="240"/>
      <c r="AB27" s="240"/>
      <c r="AC27" s="320"/>
      <c r="AD27" s="189" t="str">
        <f>IF(B27="","",VLOOKUP(B27,入力シート!$B$38:$CN$42,55,FALSE))</f>
        <v/>
      </c>
      <c r="AE27" s="190"/>
      <c r="AF27" s="190"/>
      <c r="AG27" s="190"/>
      <c r="AH27" s="190"/>
      <c r="AI27" s="190"/>
      <c r="AJ27" s="191"/>
      <c r="AK27" s="609" t="str">
        <f>IF(B27="","",VLOOKUP(B27,入力シート!$B$38:$CN$42,13,FALSE))</f>
        <v/>
      </c>
      <c r="AL27" s="610"/>
      <c r="AM27" s="610"/>
      <c r="AN27" s="610"/>
      <c r="AO27" s="610"/>
      <c r="AP27" s="610" t="str">
        <f>IF(B27="","",VLOOKUP(B27,入力シート!$B$38:$CN$42,64,FALSE))</f>
        <v/>
      </c>
      <c r="AQ27" s="610"/>
      <c r="AR27" s="610"/>
      <c r="AS27" s="610"/>
      <c r="AT27" s="610" t="str">
        <f>IF(B27="","",VLOOKUP(B27,入力シート!$B$38:$CN$42,82,FALSE))</f>
        <v/>
      </c>
      <c r="AU27" s="610"/>
      <c r="AV27" s="610"/>
      <c r="AW27" s="610"/>
      <c r="AX27" s="611"/>
    </row>
    <row r="28" spans="2:50" ht="15.75" customHeight="1">
      <c r="B28" s="14" t="str">
        <f>IF(入力シート!D40="","",入力シート!B40)</f>
        <v/>
      </c>
      <c r="C28" s="324" t="str">
        <f>IF(B28="","",VLOOKUP(B28,入力シート!$B$38:$CN$42,3,FALSE))</f>
        <v/>
      </c>
      <c r="D28" s="324"/>
      <c r="E28" s="324"/>
      <c r="F28" s="324"/>
      <c r="G28" s="324"/>
      <c r="H28" s="324"/>
      <c r="I28" s="324"/>
      <c r="J28" s="324"/>
      <c r="K28" s="325"/>
      <c r="L28" s="178" t="str">
        <f t="shared" si="7"/>
        <v/>
      </c>
      <c r="M28" s="179"/>
      <c r="N28" s="179"/>
      <c r="O28" s="181" t="str">
        <f>IF(B28="","",VLOOKUP(B28,入力シート!$B$38:$CN$42,58,FALSE))</f>
        <v/>
      </c>
      <c r="P28" s="182"/>
      <c r="Q28" s="182"/>
      <c r="R28" s="182"/>
      <c r="S28" s="23" t="str">
        <f t="shared" si="8"/>
        <v/>
      </c>
      <c r="T28" s="290" t="str">
        <f>CONCATENATE(入力シート!W40,入力シート!Y40)</f>
        <v/>
      </c>
      <c r="U28" s="318"/>
      <c r="V28" s="181" t="str">
        <f>IF(B28="","",VLOOKUP(B28,入力シート!$B$38:$CN$42,61,FALSE))</f>
        <v/>
      </c>
      <c r="W28" s="182"/>
      <c r="X28" s="182"/>
      <c r="Y28" s="185"/>
      <c r="Z28" s="319" t="s">
        <v>303</v>
      </c>
      <c r="AA28" s="240"/>
      <c r="AB28" s="240"/>
      <c r="AC28" s="320"/>
      <c r="AD28" s="189" t="str">
        <f>IF(B28="","",VLOOKUP(B28,入力シート!$B$38:$CN$42,55,FALSE))</f>
        <v/>
      </c>
      <c r="AE28" s="190"/>
      <c r="AF28" s="190"/>
      <c r="AG28" s="190"/>
      <c r="AH28" s="190"/>
      <c r="AI28" s="190"/>
      <c r="AJ28" s="191"/>
      <c r="AK28" s="609" t="str">
        <f>IF(B28="","",VLOOKUP(B28,入力シート!$B$38:$CN$42,13,FALSE))</f>
        <v/>
      </c>
      <c r="AL28" s="610"/>
      <c r="AM28" s="610"/>
      <c r="AN28" s="610"/>
      <c r="AO28" s="610"/>
      <c r="AP28" s="610" t="str">
        <f>IF(B28="","",VLOOKUP(B28,入力シート!$B$38:$CN$42,64,FALSE))</f>
        <v/>
      </c>
      <c r="AQ28" s="610"/>
      <c r="AR28" s="610"/>
      <c r="AS28" s="610"/>
      <c r="AT28" s="610" t="str">
        <f>IF(B28="","",VLOOKUP(B28,入力シート!$B$38:$CN$42,82,FALSE))</f>
        <v/>
      </c>
      <c r="AU28" s="610"/>
      <c r="AV28" s="610"/>
      <c r="AW28" s="610"/>
      <c r="AX28" s="611"/>
    </row>
    <row r="29" spans="2:50" ht="15.75" customHeight="1">
      <c r="B29" s="14" t="str">
        <f>IF(入力シート!D41="","",入力シート!B41)</f>
        <v/>
      </c>
      <c r="C29" s="324" t="str">
        <f>IF(B29="","",VLOOKUP(B29,入力シート!$B$38:$CN$42,3,FALSE))</f>
        <v/>
      </c>
      <c r="D29" s="324"/>
      <c r="E29" s="324"/>
      <c r="F29" s="324"/>
      <c r="G29" s="324"/>
      <c r="H29" s="324"/>
      <c r="I29" s="324"/>
      <c r="J29" s="324"/>
      <c r="K29" s="325"/>
      <c r="L29" s="178" t="str">
        <f t="shared" si="7"/>
        <v/>
      </c>
      <c r="M29" s="179"/>
      <c r="N29" s="179"/>
      <c r="O29" s="181" t="str">
        <f>IF(B29="","",VLOOKUP(B29,入力シート!$B$38:$CN$42,58,FALSE))</f>
        <v/>
      </c>
      <c r="P29" s="182"/>
      <c r="Q29" s="182"/>
      <c r="R29" s="182"/>
      <c r="S29" s="23" t="str">
        <f t="shared" si="8"/>
        <v/>
      </c>
      <c r="T29" s="290" t="str">
        <f>CONCATENATE(入力シート!W41,入力シート!Y41)</f>
        <v/>
      </c>
      <c r="U29" s="318"/>
      <c r="V29" s="181" t="str">
        <f>IF(B29="","",VLOOKUP(B29,入力シート!$B$38:$CN$42,61,FALSE))</f>
        <v/>
      </c>
      <c r="W29" s="182"/>
      <c r="X29" s="182"/>
      <c r="Y29" s="185"/>
      <c r="Z29" s="319" t="s">
        <v>303</v>
      </c>
      <c r="AA29" s="240"/>
      <c r="AB29" s="240"/>
      <c r="AC29" s="320"/>
      <c r="AD29" s="189" t="str">
        <f>IF(B29="","",VLOOKUP(B29,入力シート!$B$38:$CN$42,55,FALSE))</f>
        <v/>
      </c>
      <c r="AE29" s="190"/>
      <c r="AF29" s="190"/>
      <c r="AG29" s="190"/>
      <c r="AH29" s="190"/>
      <c r="AI29" s="190"/>
      <c r="AJ29" s="191"/>
      <c r="AK29" s="609" t="str">
        <f>IF(B29="","",VLOOKUP(B29,入力シート!$B$38:$CN$42,13,FALSE))</f>
        <v/>
      </c>
      <c r="AL29" s="610"/>
      <c r="AM29" s="610"/>
      <c r="AN29" s="610"/>
      <c r="AO29" s="610"/>
      <c r="AP29" s="610" t="str">
        <f>IF(B29="","",VLOOKUP(B29,入力シート!$B$38:$CN$42,64,FALSE))</f>
        <v/>
      </c>
      <c r="AQ29" s="610"/>
      <c r="AR29" s="610"/>
      <c r="AS29" s="610"/>
      <c r="AT29" s="610" t="str">
        <f>IF(B29="","",VLOOKUP(B29,入力シート!$B$38:$CN$42,82,FALSE))</f>
        <v/>
      </c>
      <c r="AU29" s="610"/>
      <c r="AV29" s="610"/>
      <c r="AW29" s="610"/>
      <c r="AX29" s="611"/>
    </row>
    <row r="30" spans="2:50" ht="15.75" customHeight="1">
      <c r="B30" s="14" t="str">
        <f>IF(入力シート!D42="","",入力シート!B42)</f>
        <v/>
      </c>
      <c r="C30" s="324" t="str">
        <f>IF(B30="","",VLOOKUP(B30,入力シート!$B$38:$CN$42,3,FALSE))</f>
        <v/>
      </c>
      <c r="D30" s="324"/>
      <c r="E30" s="324"/>
      <c r="F30" s="324"/>
      <c r="G30" s="324"/>
      <c r="H30" s="324"/>
      <c r="I30" s="324"/>
      <c r="J30" s="324"/>
      <c r="K30" s="325"/>
      <c r="L30" s="178" t="str">
        <f t="shared" si="7"/>
        <v/>
      </c>
      <c r="M30" s="179"/>
      <c r="N30" s="179"/>
      <c r="O30" s="181" t="str">
        <f>IF(B30="","",VLOOKUP(B30,入力シート!$B$38:$CN$42,58,FALSE))</f>
        <v/>
      </c>
      <c r="P30" s="182"/>
      <c r="Q30" s="182"/>
      <c r="R30" s="182"/>
      <c r="S30" s="23" t="str">
        <f t="shared" si="8"/>
        <v/>
      </c>
      <c r="T30" s="290" t="str">
        <f>CONCATENATE(入力シート!W42,入力シート!Y42)</f>
        <v/>
      </c>
      <c r="U30" s="318"/>
      <c r="V30" s="181" t="str">
        <f>IF(B30="","",VLOOKUP(B30,入力シート!$B$38:$CN$42,61,FALSE))</f>
        <v/>
      </c>
      <c r="W30" s="182"/>
      <c r="X30" s="182"/>
      <c r="Y30" s="185"/>
      <c r="Z30" s="319" t="s">
        <v>303</v>
      </c>
      <c r="AA30" s="240"/>
      <c r="AB30" s="240"/>
      <c r="AC30" s="320"/>
      <c r="AD30" s="189" t="str">
        <f>IF(B30="","",VLOOKUP(B30,入力シート!$B$38:$CN$42,55,FALSE))</f>
        <v/>
      </c>
      <c r="AE30" s="190"/>
      <c r="AF30" s="190"/>
      <c r="AG30" s="190"/>
      <c r="AH30" s="190"/>
      <c r="AI30" s="190"/>
      <c r="AJ30" s="191"/>
      <c r="AK30" s="609" t="str">
        <f>IF(B30="","",VLOOKUP(B30,入力シート!$B$38:$CN$42,13,FALSE))</f>
        <v/>
      </c>
      <c r="AL30" s="610"/>
      <c r="AM30" s="610"/>
      <c r="AN30" s="610"/>
      <c r="AO30" s="610"/>
      <c r="AP30" s="610" t="str">
        <f>IF(B30="","",VLOOKUP(B30,入力シート!$B$38:$CN$42,64,FALSE))</f>
        <v/>
      </c>
      <c r="AQ30" s="610"/>
      <c r="AR30" s="610"/>
      <c r="AS30" s="610"/>
      <c r="AT30" s="610" t="str">
        <f>IF(B30="","",VLOOKUP(B30,入力シート!$B$38:$CN$42,82,FALSE))</f>
        <v/>
      </c>
      <c r="AU30" s="610"/>
      <c r="AV30" s="610"/>
      <c r="AW30" s="610"/>
      <c r="AX30" s="611"/>
    </row>
    <row r="31" spans="2:50" ht="15.75" customHeight="1">
      <c r="B31" s="14"/>
      <c r="C31" s="32"/>
      <c r="D31" s="32"/>
      <c r="E31" s="32"/>
      <c r="F31" s="32"/>
      <c r="G31" s="32"/>
      <c r="H31" s="32"/>
      <c r="I31" s="32"/>
      <c r="J31" s="32"/>
      <c r="K31" s="33"/>
      <c r="L31" s="19"/>
      <c r="M31" s="2"/>
      <c r="N31" s="2"/>
      <c r="O31" s="21"/>
      <c r="P31" s="22"/>
      <c r="Q31" s="22"/>
      <c r="R31" s="22"/>
      <c r="S31" s="23"/>
      <c r="T31" s="24"/>
      <c r="U31" s="25"/>
      <c r="V31" s="21"/>
      <c r="W31" s="22"/>
      <c r="X31" s="22"/>
      <c r="Y31" s="26"/>
      <c r="Z31" s="27"/>
      <c r="AC31" s="28"/>
      <c r="AD31" s="46"/>
      <c r="AE31" s="62"/>
      <c r="AF31" s="62"/>
      <c r="AG31" s="62"/>
      <c r="AH31" s="62"/>
      <c r="AI31" s="62"/>
      <c r="AJ31" s="45"/>
      <c r="AK31" s="29"/>
      <c r="AL31" s="30"/>
      <c r="AM31" s="30"/>
      <c r="AN31" s="30"/>
      <c r="AO31" s="30"/>
      <c r="AP31" s="30"/>
      <c r="AQ31" s="30"/>
      <c r="AR31" s="30"/>
      <c r="AS31" s="30"/>
      <c r="AT31" s="30"/>
      <c r="AU31" s="30"/>
      <c r="AV31" s="30"/>
      <c r="AW31" s="30"/>
      <c r="AX31" s="31"/>
    </row>
    <row r="32" spans="2:50" ht="15.75" customHeight="1">
      <c r="B32" s="14" t="s">
        <v>15</v>
      </c>
      <c r="C32" s="32"/>
      <c r="D32" s="32"/>
      <c r="E32" s="32"/>
      <c r="F32" s="32"/>
      <c r="G32" s="32"/>
      <c r="H32" s="32"/>
      <c r="I32" s="32"/>
      <c r="J32" s="32"/>
      <c r="K32" s="33"/>
      <c r="L32" s="19"/>
      <c r="M32" s="2"/>
      <c r="N32" s="2"/>
      <c r="O32" s="21"/>
      <c r="P32" s="22"/>
      <c r="Q32" s="22"/>
      <c r="R32" s="22"/>
      <c r="S32" s="23"/>
      <c r="T32" s="24"/>
      <c r="U32" s="25"/>
      <c r="V32" s="321">
        <f>SUM(V33:Y62)</f>
        <v>0</v>
      </c>
      <c r="W32" s="322"/>
      <c r="X32" s="322"/>
      <c r="Y32" s="323"/>
      <c r="Z32" s="27"/>
      <c r="AC32" s="28"/>
      <c r="AD32" s="46"/>
      <c r="AE32" s="62"/>
      <c r="AF32" s="62"/>
      <c r="AG32" s="62"/>
      <c r="AH32" s="62"/>
      <c r="AI32" s="62"/>
      <c r="AJ32" s="45"/>
      <c r="AK32" s="315" t="s">
        <v>16</v>
      </c>
      <c r="AL32" s="316"/>
      <c r="AM32" s="316"/>
      <c r="AN32" s="316"/>
      <c r="AO32" s="316"/>
      <c r="AP32" s="316"/>
      <c r="AQ32" s="316"/>
      <c r="AR32" s="316"/>
      <c r="AS32" s="316" t="s">
        <v>17</v>
      </c>
      <c r="AT32" s="316"/>
      <c r="AU32" s="316"/>
      <c r="AV32" s="316"/>
      <c r="AW32" s="316"/>
      <c r="AX32" s="317"/>
    </row>
    <row r="33" spans="2:50" ht="15.75" customHeight="1">
      <c r="B33" s="14" t="str">
        <f>IF(入力シート!D46="","",入力シート!B46)</f>
        <v/>
      </c>
      <c r="C33" s="324" t="str">
        <f>IF(B33="","",VLOOKUP(B33,入力シート!$B$46:$CN$75,3,FALSE))</f>
        <v/>
      </c>
      <c r="D33" s="324"/>
      <c r="E33" s="324"/>
      <c r="F33" s="324"/>
      <c r="G33" s="324"/>
      <c r="H33" s="324"/>
      <c r="I33" s="324"/>
      <c r="J33" s="324"/>
      <c r="K33" s="325"/>
      <c r="L33" s="178" t="str">
        <f>IF(入力シート!D46="","",入力シート!BJ46)</f>
        <v/>
      </c>
      <c r="M33" s="179"/>
      <c r="N33" s="179"/>
      <c r="O33" s="181" t="str">
        <f>IF(B33="","",VLOOKUP(B33,入力シート!$B$46:$CN$75,58,FALSE))</f>
        <v/>
      </c>
      <c r="P33" s="182"/>
      <c r="Q33" s="182"/>
      <c r="R33" s="182"/>
      <c r="S33" s="23" t="str">
        <f>IF(O33="","","×")</f>
        <v/>
      </c>
      <c r="T33" s="290" t="str">
        <f>CONCATENATE(入力シート!W46,入力シート!Y46)</f>
        <v/>
      </c>
      <c r="U33" s="318"/>
      <c r="V33" s="181" t="str">
        <f>IF(B33="","",VLOOKUP(B33,入力シート!$B$46:$CN$75,61,FALSE))</f>
        <v/>
      </c>
      <c r="W33" s="182"/>
      <c r="X33" s="182"/>
      <c r="Y33" s="185"/>
      <c r="Z33" s="319" t="s">
        <v>303</v>
      </c>
      <c r="AA33" s="240"/>
      <c r="AB33" s="240"/>
      <c r="AC33" s="320"/>
      <c r="AD33" s="189" t="str">
        <f>IF(B33="","",VLOOKUP(B33,入力シート!$B$46:$CN$75,55,FALSE))</f>
        <v/>
      </c>
      <c r="AE33" s="190"/>
      <c r="AF33" s="190"/>
      <c r="AG33" s="190"/>
      <c r="AH33" s="190"/>
      <c r="AI33" s="190"/>
      <c r="AJ33" s="191"/>
      <c r="AK33" s="609" t="str">
        <f>IF(B33="","",VLOOKUP(B33,入力シート!$B$46:$CN$75,13,FALSE))</f>
        <v/>
      </c>
      <c r="AL33" s="610"/>
      <c r="AM33" s="610"/>
      <c r="AN33" s="610"/>
      <c r="AO33" s="610"/>
      <c r="AP33" s="610"/>
      <c r="AQ33" s="610"/>
      <c r="AR33" s="610"/>
      <c r="AS33" s="610" t="str">
        <f>IF(B33="","",VLOOKUP(B33,入力シート!$B$46:$CN$75,18,FALSE))</f>
        <v/>
      </c>
      <c r="AT33" s="610"/>
      <c r="AU33" s="610"/>
      <c r="AV33" s="610"/>
      <c r="AW33" s="610"/>
      <c r="AX33" s="611"/>
    </row>
    <row r="34" spans="2:50" ht="15.75" customHeight="1">
      <c r="B34" s="14" t="str">
        <f>IF(入力シート!D47="","",入力シート!B47)</f>
        <v/>
      </c>
      <c r="C34" s="324" t="str">
        <f>IF(B34="","",VLOOKUP(B34,入力シート!$B$46:$CN$108,3,FALSE))</f>
        <v/>
      </c>
      <c r="D34" s="324"/>
      <c r="E34" s="324"/>
      <c r="F34" s="324"/>
      <c r="G34" s="324"/>
      <c r="H34" s="324"/>
      <c r="I34" s="324"/>
      <c r="J34" s="324"/>
      <c r="K34" s="325"/>
      <c r="L34" s="178" t="str">
        <f>IF(入力シート!D47="","",入力シート!BJ47)</f>
        <v/>
      </c>
      <c r="M34" s="179"/>
      <c r="N34" s="179"/>
      <c r="O34" s="181" t="str">
        <f>IF(B34="","",VLOOKUP(B34,入力シート!$B$46:$CN$75,58,FALSE))</f>
        <v/>
      </c>
      <c r="P34" s="182"/>
      <c r="Q34" s="182"/>
      <c r="R34" s="182"/>
      <c r="S34" s="23" t="str">
        <f t="shared" ref="S34:S37" si="9">IF(O34="","","×")</f>
        <v/>
      </c>
      <c r="T34" s="290" t="str">
        <f>CONCATENATE(入力シート!W47,入力シート!Y47)</f>
        <v/>
      </c>
      <c r="U34" s="318"/>
      <c r="V34" s="181" t="str">
        <f>IF(B34="","",VLOOKUP(B34,入力シート!$B$46:$CN$75,61,FALSE))</f>
        <v/>
      </c>
      <c r="W34" s="182"/>
      <c r="X34" s="182"/>
      <c r="Y34" s="185"/>
      <c r="Z34" s="319" t="s">
        <v>303</v>
      </c>
      <c r="AA34" s="240"/>
      <c r="AB34" s="240"/>
      <c r="AC34" s="320"/>
      <c r="AD34" s="189" t="str">
        <f>IF(B34="","",VLOOKUP(B34,入力シート!$B$46:$CN$75,55,FALSE))</f>
        <v/>
      </c>
      <c r="AE34" s="190"/>
      <c r="AF34" s="190"/>
      <c r="AG34" s="190"/>
      <c r="AH34" s="190"/>
      <c r="AI34" s="190"/>
      <c r="AJ34" s="191"/>
      <c r="AK34" s="609" t="str">
        <f>IF(B34="","",VLOOKUP(B34,入力シート!$B$46:$CN$75,13,FALSE))</f>
        <v/>
      </c>
      <c r="AL34" s="610"/>
      <c r="AM34" s="610"/>
      <c r="AN34" s="610"/>
      <c r="AO34" s="610"/>
      <c r="AP34" s="610"/>
      <c r="AQ34" s="610"/>
      <c r="AR34" s="610"/>
      <c r="AS34" s="610" t="str">
        <f>IF(B34="","",VLOOKUP(B34,入力シート!$B$46:$CN$75,18,FALSE))</f>
        <v/>
      </c>
      <c r="AT34" s="610"/>
      <c r="AU34" s="610"/>
      <c r="AV34" s="610"/>
      <c r="AW34" s="610"/>
      <c r="AX34" s="611"/>
    </row>
    <row r="35" spans="2:50" ht="15.75" customHeight="1">
      <c r="B35" s="14" t="str">
        <f>IF(入力シート!D48="","",入力シート!B48)</f>
        <v/>
      </c>
      <c r="C35" s="324" t="str">
        <f>IF(B35="","",VLOOKUP(B35,入力シート!$B$46:$CN$108,3,FALSE))</f>
        <v/>
      </c>
      <c r="D35" s="324"/>
      <c r="E35" s="324"/>
      <c r="F35" s="324"/>
      <c r="G35" s="324"/>
      <c r="H35" s="324"/>
      <c r="I35" s="324"/>
      <c r="J35" s="324"/>
      <c r="K35" s="325"/>
      <c r="L35" s="178" t="str">
        <f>IF(入力シート!D48="","",入力シート!BJ48)</f>
        <v/>
      </c>
      <c r="M35" s="179"/>
      <c r="N35" s="179"/>
      <c r="O35" s="181" t="str">
        <f>IF(B35="","",VLOOKUP(B35,入力シート!$B$46:$CN$75,58,FALSE))</f>
        <v/>
      </c>
      <c r="P35" s="182"/>
      <c r="Q35" s="182"/>
      <c r="R35" s="182"/>
      <c r="S35" s="23" t="str">
        <f t="shared" si="9"/>
        <v/>
      </c>
      <c r="T35" s="290" t="str">
        <f>CONCATENATE(入力シート!W48,入力シート!Y48)</f>
        <v/>
      </c>
      <c r="U35" s="318"/>
      <c r="V35" s="181" t="str">
        <f>IF(B35="","",VLOOKUP(B35,入力シート!$B$46:$CN$75,61,FALSE))</f>
        <v/>
      </c>
      <c r="W35" s="182"/>
      <c r="X35" s="182"/>
      <c r="Y35" s="185"/>
      <c r="Z35" s="319" t="s">
        <v>303</v>
      </c>
      <c r="AA35" s="240"/>
      <c r="AB35" s="240"/>
      <c r="AC35" s="320"/>
      <c r="AD35" s="189" t="str">
        <f>IF(B35="","",VLOOKUP(B35,入力シート!$B$46:$CN$75,55,FALSE))</f>
        <v/>
      </c>
      <c r="AE35" s="190"/>
      <c r="AF35" s="190"/>
      <c r="AG35" s="190"/>
      <c r="AH35" s="190"/>
      <c r="AI35" s="190"/>
      <c r="AJ35" s="191"/>
      <c r="AK35" s="609" t="str">
        <f>IF(B35="","",VLOOKUP(B35,入力シート!$B$46:$CN$75,13,FALSE))</f>
        <v/>
      </c>
      <c r="AL35" s="610"/>
      <c r="AM35" s="610"/>
      <c r="AN35" s="610"/>
      <c r="AO35" s="610"/>
      <c r="AP35" s="610"/>
      <c r="AQ35" s="610"/>
      <c r="AR35" s="610"/>
      <c r="AS35" s="610" t="str">
        <f>IF(B35="","",VLOOKUP(B35,入力シート!$B$46:$CN$75,18,FALSE))</f>
        <v/>
      </c>
      <c r="AT35" s="610"/>
      <c r="AU35" s="610"/>
      <c r="AV35" s="610"/>
      <c r="AW35" s="610"/>
      <c r="AX35" s="611"/>
    </row>
    <row r="36" spans="2:50" ht="15.75" customHeight="1">
      <c r="B36" s="14" t="str">
        <f>IF(入力シート!D49="","",入力シート!B49)</f>
        <v/>
      </c>
      <c r="C36" s="324" t="str">
        <f>IF(B36="","",VLOOKUP(B36,入力シート!$B$46:$CN$108,3,FALSE))</f>
        <v/>
      </c>
      <c r="D36" s="324"/>
      <c r="E36" s="324"/>
      <c r="F36" s="324"/>
      <c r="G36" s="324"/>
      <c r="H36" s="324"/>
      <c r="I36" s="324"/>
      <c r="J36" s="324"/>
      <c r="K36" s="325"/>
      <c r="L36" s="178" t="str">
        <f>IF(入力シート!D49="","",入力シート!BJ49)</f>
        <v/>
      </c>
      <c r="M36" s="179"/>
      <c r="N36" s="179"/>
      <c r="O36" s="181" t="str">
        <f>IF(B36="","",VLOOKUP(B36,入力シート!$B$46:$CN$75,58,FALSE))</f>
        <v/>
      </c>
      <c r="P36" s="182"/>
      <c r="Q36" s="182"/>
      <c r="R36" s="182"/>
      <c r="S36" s="23" t="str">
        <f t="shared" si="9"/>
        <v/>
      </c>
      <c r="T36" s="290" t="str">
        <f>CONCATENATE(入力シート!W49,入力シート!Y49)</f>
        <v/>
      </c>
      <c r="U36" s="318"/>
      <c r="V36" s="181" t="str">
        <f>IF(B36="","",VLOOKUP(B36,入力シート!$B$46:$CN$75,61,FALSE))</f>
        <v/>
      </c>
      <c r="W36" s="182"/>
      <c r="X36" s="182"/>
      <c r="Y36" s="185"/>
      <c r="Z36" s="319" t="s">
        <v>303</v>
      </c>
      <c r="AA36" s="240"/>
      <c r="AB36" s="240"/>
      <c r="AC36" s="320"/>
      <c r="AD36" s="189" t="str">
        <f>IF(B36="","",VLOOKUP(B36,入力シート!$B$46:$CN$75,55,FALSE))</f>
        <v/>
      </c>
      <c r="AE36" s="190"/>
      <c r="AF36" s="190"/>
      <c r="AG36" s="190"/>
      <c r="AH36" s="190"/>
      <c r="AI36" s="190"/>
      <c r="AJ36" s="191"/>
      <c r="AK36" s="609" t="str">
        <f>IF(B36="","",VLOOKUP(B36,入力シート!$B$46:$CN$75,13,FALSE))</f>
        <v/>
      </c>
      <c r="AL36" s="610"/>
      <c r="AM36" s="610"/>
      <c r="AN36" s="610"/>
      <c r="AO36" s="610"/>
      <c r="AP36" s="610"/>
      <c r="AQ36" s="610"/>
      <c r="AR36" s="610"/>
      <c r="AS36" s="610" t="str">
        <f>IF(B36="","",VLOOKUP(B36,入力シート!$B$46:$CN$75,18,FALSE))</f>
        <v/>
      </c>
      <c r="AT36" s="610"/>
      <c r="AU36" s="610"/>
      <c r="AV36" s="610"/>
      <c r="AW36" s="610"/>
      <c r="AX36" s="611"/>
    </row>
    <row r="37" spans="2:50" ht="15.75" customHeight="1">
      <c r="B37" s="14" t="str">
        <f>IF(入力シート!D50="","",入力シート!B50)</f>
        <v/>
      </c>
      <c r="C37" s="324" t="str">
        <f>IF(B37="","",VLOOKUP(B37,入力シート!$B$46:$CN$108,3,FALSE))</f>
        <v/>
      </c>
      <c r="D37" s="324"/>
      <c r="E37" s="324"/>
      <c r="F37" s="324"/>
      <c r="G37" s="324"/>
      <c r="H37" s="324"/>
      <c r="I37" s="324"/>
      <c r="J37" s="324"/>
      <c r="K37" s="325"/>
      <c r="L37" s="178" t="str">
        <f>IF(入力シート!D50="","",入力シート!BJ50)</f>
        <v/>
      </c>
      <c r="M37" s="179"/>
      <c r="N37" s="179"/>
      <c r="O37" s="181" t="str">
        <f>IF(B37="","",VLOOKUP(B37,入力シート!$B$46:$CN$75,58,FALSE))</f>
        <v/>
      </c>
      <c r="P37" s="182"/>
      <c r="Q37" s="182"/>
      <c r="R37" s="182"/>
      <c r="S37" s="23" t="str">
        <f t="shared" si="9"/>
        <v/>
      </c>
      <c r="T37" s="290" t="str">
        <f>CONCATENATE(入力シート!W50,入力シート!Y50)</f>
        <v/>
      </c>
      <c r="U37" s="318"/>
      <c r="V37" s="181" t="str">
        <f>IF(B37="","",VLOOKUP(B37,入力シート!$B$46:$CN$75,61,FALSE))</f>
        <v/>
      </c>
      <c r="W37" s="182"/>
      <c r="X37" s="182"/>
      <c r="Y37" s="185"/>
      <c r="Z37" s="319" t="s">
        <v>303</v>
      </c>
      <c r="AA37" s="240"/>
      <c r="AB37" s="240"/>
      <c r="AC37" s="320"/>
      <c r="AD37" s="189" t="str">
        <f>IF(B37="","",VLOOKUP(B37,入力シート!$B$46:$CN$75,55,FALSE))</f>
        <v/>
      </c>
      <c r="AE37" s="190"/>
      <c r="AF37" s="190"/>
      <c r="AG37" s="190"/>
      <c r="AH37" s="190"/>
      <c r="AI37" s="190"/>
      <c r="AJ37" s="191"/>
      <c r="AK37" s="609" t="str">
        <f>IF(B37="","",VLOOKUP(B37,入力シート!$B$46:$CN$75,13,FALSE))</f>
        <v/>
      </c>
      <c r="AL37" s="610"/>
      <c r="AM37" s="610"/>
      <c r="AN37" s="610"/>
      <c r="AO37" s="610"/>
      <c r="AP37" s="610"/>
      <c r="AQ37" s="610"/>
      <c r="AR37" s="610"/>
      <c r="AS37" s="610" t="str">
        <f>IF(B37="","",VLOOKUP(B37,入力シート!$B$46:$CN$75,18,FALSE))</f>
        <v/>
      </c>
      <c r="AT37" s="610"/>
      <c r="AU37" s="610"/>
      <c r="AV37" s="610"/>
      <c r="AW37" s="610"/>
      <c r="AX37" s="611"/>
    </row>
    <row r="38" spans="2:50" ht="15.75" customHeight="1">
      <c r="B38" s="14" t="str">
        <f>IF(入力シート!D51="","",入力シート!B51)</f>
        <v/>
      </c>
      <c r="C38" s="324" t="str">
        <f>IF(B38="","",VLOOKUP(B38,入力シート!$B$46:$CN$108,3,FALSE))</f>
        <v/>
      </c>
      <c r="D38" s="324"/>
      <c r="E38" s="324"/>
      <c r="F38" s="324"/>
      <c r="G38" s="324"/>
      <c r="H38" s="324"/>
      <c r="I38" s="324"/>
      <c r="J38" s="324"/>
      <c r="K38" s="325"/>
      <c r="L38" s="178" t="str">
        <f>IF(入力シート!D51="","",入力シート!BJ51)</f>
        <v/>
      </c>
      <c r="M38" s="179"/>
      <c r="N38" s="179"/>
      <c r="O38" s="181" t="str">
        <f>IF(B38="","",VLOOKUP(B38,入力シート!$B$46:$CN$75,58,FALSE))</f>
        <v/>
      </c>
      <c r="P38" s="182"/>
      <c r="Q38" s="182"/>
      <c r="R38" s="182"/>
      <c r="S38" s="23" t="str">
        <f>IF(O38="","","×")</f>
        <v/>
      </c>
      <c r="T38" s="290" t="str">
        <f>CONCATENATE(入力シート!W51,入力シート!Y51)</f>
        <v/>
      </c>
      <c r="U38" s="318"/>
      <c r="V38" s="181" t="str">
        <f>IF(B38="","",VLOOKUP(B38,入力シート!$B$46:$CN$75,61,FALSE))</f>
        <v/>
      </c>
      <c r="W38" s="182"/>
      <c r="X38" s="182"/>
      <c r="Y38" s="185"/>
      <c r="Z38" s="319" t="s">
        <v>303</v>
      </c>
      <c r="AA38" s="240"/>
      <c r="AB38" s="240"/>
      <c r="AC38" s="320"/>
      <c r="AD38" s="189" t="str">
        <f>IF(B38="","",VLOOKUP(B38,入力シート!$B$46:$CN$75,55,FALSE))</f>
        <v/>
      </c>
      <c r="AE38" s="190"/>
      <c r="AF38" s="190"/>
      <c r="AG38" s="190"/>
      <c r="AH38" s="190"/>
      <c r="AI38" s="190"/>
      <c r="AJ38" s="191"/>
      <c r="AK38" s="609" t="str">
        <f>IF(B38="","",VLOOKUP(B38,入力シート!$B$46:$CN$75,13,FALSE))</f>
        <v/>
      </c>
      <c r="AL38" s="610"/>
      <c r="AM38" s="610"/>
      <c r="AN38" s="610"/>
      <c r="AO38" s="610"/>
      <c r="AP38" s="610"/>
      <c r="AQ38" s="610"/>
      <c r="AR38" s="610"/>
      <c r="AS38" s="610" t="str">
        <f>IF(B38="","",VLOOKUP(B38,入力シート!$B$46:$CN$75,18,FALSE))</f>
        <v/>
      </c>
      <c r="AT38" s="610"/>
      <c r="AU38" s="610"/>
      <c r="AV38" s="610"/>
      <c r="AW38" s="610"/>
      <c r="AX38" s="611"/>
    </row>
    <row r="39" spans="2:50" ht="15.75" customHeight="1">
      <c r="B39" s="14" t="str">
        <f>IF(入力シート!D52="","",入力シート!B52)</f>
        <v/>
      </c>
      <c r="C39" s="324" t="str">
        <f>IF(B39="","",VLOOKUP(B39,入力シート!$B$46:$CN$108,3,FALSE))</f>
        <v/>
      </c>
      <c r="D39" s="324"/>
      <c r="E39" s="324"/>
      <c r="F39" s="324"/>
      <c r="G39" s="324"/>
      <c r="H39" s="324"/>
      <c r="I39" s="324"/>
      <c r="J39" s="324"/>
      <c r="K39" s="325"/>
      <c r="L39" s="178" t="str">
        <f>IF(入力シート!D52="","",入力シート!BJ52)</f>
        <v/>
      </c>
      <c r="M39" s="179"/>
      <c r="N39" s="179"/>
      <c r="O39" s="181" t="str">
        <f>IF(B39="","",VLOOKUP(B39,入力シート!$B$46:$CN$75,58,FALSE))</f>
        <v/>
      </c>
      <c r="P39" s="182"/>
      <c r="Q39" s="182"/>
      <c r="R39" s="182"/>
      <c r="S39" s="23" t="str">
        <f t="shared" ref="S39:S42" si="10">IF(O39="","","×")</f>
        <v/>
      </c>
      <c r="T39" s="290" t="str">
        <f>CONCATENATE(入力シート!W52,入力シート!Y52)</f>
        <v/>
      </c>
      <c r="U39" s="318"/>
      <c r="V39" s="181" t="str">
        <f>IF(B39="","",VLOOKUP(B39,入力シート!$B$46:$CN$75,61,FALSE))</f>
        <v/>
      </c>
      <c r="W39" s="182"/>
      <c r="X39" s="182"/>
      <c r="Y39" s="185"/>
      <c r="Z39" s="319" t="s">
        <v>303</v>
      </c>
      <c r="AA39" s="240"/>
      <c r="AB39" s="240"/>
      <c r="AC39" s="320"/>
      <c r="AD39" s="189" t="str">
        <f>IF(B39="","",VLOOKUP(B39,入力シート!$B$46:$CN$75,55,FALSE))</f>
        <v/>
      </c>
      <c r="AE39" s="190"/>
      <c r="AF39" s="190"/>
      <c r="AG39" s="190"/>
      <c r="AH39" s="190"/>
      <c r="AI39" s="190"/>
      <c r="AJ39" s="191"/>
      <c r="AK39" s="609" t="str">
        <f>IF(B39="","",VLOOKUP(B39,入力シート!$B$46:$CN$75,13,FALSE))</f>
        <v/>
      </c>
      <c r="AL39" s="610"/>
      <c r="AM39" s="610"/>
      <c r="AN39" s="610"/>
      <c r="AO39" s="610"/>
      <c r="AP39" s="610"/>
      <c r="AQ39" s="610"/>
      <c r="AR39" s="610"/>
      <c r="AS39" s="610" t="str">
        <f>IF(B39="","",VLOOKUP(B39,入力シート!$B$46:$CN$75,18,FALSE))</f>
        <v/>
      </c>
      <c r="AT39" s="610"/>
      <c r="AU39" s="610"/>
      <c r="AV39" s="610"/>
      <c r="AW39" s="610"/>
      <c r="AX39" s="611"/>
    </row>
    <row r="40" spans="2:50" ht="15.75" customHeight="1">
      <c r="B40" s="14" t="str">
        <f>IF(入力シート!D53="","",入力シート!B53)</f>
        <v/>
      </c>
      <c r="C40" s="324" t="str">
        <f>IF(B40="","",VLOOKUP(B40,入力シート!$B$46:$CN$108,3,FALSE))</f>
        <v/>
      </c>
      <c r="D40" s="324"/>
      <c r="E40" s="324"/>
      <c r="F40" s="324"/>
      <c r="G40" s="324"/>
      <c r="H40" s="324"/>
      <c r="I40" s="324"/>
      <c r="J40" s="324"/>
      <c r="K40" s="325"/>
      <c r="L40" s="178" t="str">
        <f>IF(入力シート!D53="","",入力シート!BJ53)</f>
        <v/>
      </c>
      <c r="M40" s="179"/>
      <c r="N40" s="179"/>
      <c r="O40" s="181" t="str">
        <f>IF(B40="","",VLOOKUP(B40,入力シート!$B$46:$CN$75,58,FALSE))</f>
        <v/>
      </c>
      <c r="P40" s="182"/>
      <c r="Q40" s="182"/>
      <c r="R40" s="182"/>
      <c r="S40" s="23" t="str">
        <f t="shared" si="10"/>
        <v/>
      </c>
      <c r="T40" s="290" t="str">
        <f>CONCATENATE(入力シート!W53,入力シート!Y53)</f>
        <v/>
      </c>
      <c r="U40" s="318"/>
      <c r="V40" s="181" t="str">
        <f>IF(B40="","",VLOOKUP(B40,入力シート!$B$46:$CN$75,61,FALSE))</f>
        <v/>
      </c>
      <c r="W40" s="182"/>
      <c r="X40" s="182"/>
      <c r="Y40" s="185"/>
      <c r="Z40" s="319" t="s">
        <v>303</v>
      </c>
      <c r="AA40" s="240"/>
      <c r="AB40" s="240"/>
      <c r="AC40" s="320"/>
      <c r="AD40" s="189" t="str">
        <f>IF(B40="","",VLOOKUP(B40,入力シート!$B$46:$CN$75,55,FALSE))</f>
        <v/>
      </c>
      <c r="AE40" s="190"/>
      <c r="AF40" s="190"/>
      <c r="AG40" s="190"/>
      <c r="AH40" s="190"/>
      <c r="AI40" s="190"/>
      <c r="AJ40" s="191"/>
      <c r="AK40" s="609" t="str">
        <f>IF(B40="","",VLOOKUP(B40,入力シート!$B$46:$CN$75,13,FALSE))</f>
        <v/>
      </c>
      <c r="AL40" s="610"/>
      <c r="AM40" s="610"/>
      <c r="AN40" s="610"/>
      <c r="AO40" s="610"/>
      <c r="AP40" s="610"/>
      <c r="AQ40" s="610"/>
      <c r="AR40" s="610"/>
      <c r="AS40" s="610" t="str">
        <f>IF(B40="","",VLOOKUP(B40,入力シート!$B$46:$CN$75,18,FALSE))</f>
        <v/>
      </c>
      <c r="AT40" s="610"/>
      <c r="AU40" s="610"/>
      <c r="AV40" s="610"/>
      <c r="AW40" s="610"/>
      <c r="AX40" s="611"/>
    </row>
    <row r="41" spans="2:50" ht="15.75" customHeight="1">
      <c r="B41" s="14" t="str">
        <f>IF(入力シート!D54="","",入力シート!B54)</f>
        <v/>
      </c>
      <c r="C41" s="324" t="str">
        <f>IF(B41="","",VLOOKUP(B41,入力シート!$B$46:$CN$108,3,FALSE))</f>
        <v/>
      </c>
      <c r="D41" s="324"/>
      <c r="E41" s="324"/>
      <c r="F41" s="324"/>
      <c r="G41" s="324"/>
      <c r="H41" s="324"/>
      <c r="I41" s="324"/>
      <c r="J41" s="324"/>
      <c r="K41" s="325"/>
      <c r="L41" s="178" t="str">
        <f>IF(入力シート!D54="","",入力シート!BJ54)</f>
        <v/>
      </c>
      <c r="M41" s="179"/>
      <c r="N41" s="179"/>
      <c r="O41" s="181" t="str">
        <f>IF(B41="","",VLOOKUP(B41,入力シート!$B$46:$CN$75,58,FALSE))</f>
        <v/>
      </c>
      <c r="P41" s="182"/>
      <c r="Q41" s="182"/>
      <c r="R41" s="182"/>
      <c r="S41" s="23" t="str">
        <f t="shared" si="10"/>
        <v/>
      </c>
      <c r="T41" s="290" t="str">
        <f>CONCATENATE(入力シート!W54,入力シート!Y54)</f>
        <v/>
      </c>
      <c r="U41" s="318"/>
      <c r="V41" s="181" t="str">
        <f>IF(B41="","",VLOOKUP(B41,入力シート!$B$46:$CN$75,61,FALSE))</f>
        <v/>
      </c>
      <c r="W41" s="182"/>
      <c r="X41" s="182"/>
      <c r="Y41" s="185"/>
      <c r="Z41" s="319" t="s">
        <v>303</v>
      </c>
      <c r="AA41" s="240"/>
      <c r="AB41" s="240"/>
      <c r="AC41" s="320"/>
      <c r="AD41" s="189" t="str">
        <f>IF(B41="","",VLOOKUP(B41,入力シート!$B$46:$CN$75,55,FALSE))</f>
        <v/>
      </c>
      <c r="AE41" s="190"/>
      <c r="AF41" s="190"/>
      <c r="AG41" s="190"/>
      <c r="AH41" s="190"/>
      <c r="AI41" s="190"/>
      <c r="AJ41" s="191"/>
      <c r="AK41" s="609" t="str">
        <f>IF(B41="","",VLOOKUP(B41,入力シート!$B$46:$CN$75,13,FALSE))</f>
        <v/>
      </c>
      <c r="AL41" s="610"/>
      <c r="AM41" s="610"/>
      <c r="AN41" s="610"/>
      <c r="AO41" s="610"/>
      <c r="AP41" s="610"/>
      <c r="AQ41" s="610"/>
      <c r="AR41" s="610"/>
      <c r="AS41" s="610" t="str">
        <f>IF(B41="","",VLOOKUP(B41,入力シート!$B$46:$CN$75,18,FALSE))</f>
        <v/>
      </c>
      <c r="AT41" s="610"/>
      <c r="AU41" s="610"/>
      <c r="AV41" s="610"/>
      <c r="AW41" s="610"/>
      <c r="AX41" s="611"/>
    </row>
    <row r="42" spans="2:50" ht="15.75" customHeight="1">
      <c r="B42" s="14" t="str">
        <f>IF(入力シート!D55="","",入力シート!B55)</f>
        <v/>
      </c>
      <c r="C42" s="324" t="str">
        <f>IF(B42="","",VLOOKUP(B42,入力シート!$B$46:$CN$108,3,FALSE))</f>
        <v/>
      </c>
      <c r="D42" s="324"/>
      <c r="E42" s="324"/>
      <c r="F42" s="324"/>
      <c r="G42" s="324"/>
      <c r="H42" s="324"/>
      <c r="I42" s="324"/>
      <c r="J42" s="324"/>
      <c r="K42" s="325"/>
      <c r="L42" s="178" t="str">
        <f>IF(入力シート!D55="","",入力シート!BJ55)</f>
        <v/>
      </c>
      <c r="M42" s="179"/>
      <c r="N42" s="179"/>
      <c r="O42" s="181" t="str">
        <f>IF(B42="","",VLOOKUP(B42,入力シート!$B$46:$CN$75,58,FALSE))</f>
        <v/>
      </c>
      <c r="P42" s="182"/>
      <c r="Q42" s="182"/>
      <c r="R42" s="182"/>
      <c r="S42" s="23" t="str">
        <f t="shared" si="10"/>
        <v/>
      </c>
      <c r="T42" s="290" t="str">
        <f>CONCATENATE(入力シート!W55,入力シート!Y55)</f>
        <v/>
      </c>
      <c r="U42" s="318"/>
      <c r="V42" s="181" t="str">
        <f>IF(B42="","",VLOOKUP(B42,入力シート!$B$46:$CN$75,61,FALSE))</f>
        <v/>
      </c>
      <c r="W42" s="182"/>
      <c r="X42" s="182"/>
      <c r="Y42" s="185"/>
      <c r="Z42" s="319" t="s">
        <v>303</v>
      </c>
      <c r="AA42" s="240"/>
      <c r="AB42" s="240"/>
      <c r="AC42" s="320"/>
      <c r="AD42" s="189" t="str">
        <f>IF(B42="","",VLOOKUP(B42,入力シート!$B$46:$CN$75,55,FALSE))</f>
        <v/>
      </c>
      <c r="AE42" s="190"/>
      <c r="AF42" s="190"/>
      <c r="AG42" s="190"/>
      <c r="AH42" s="190"/>
      <c r="AI42" s="190"/>
      <c r="AJ42" s="191"/>
      <c r="AK42" s="609" t="str">
        <f>IF(B42="","",VLOOKUP(B42,入力シート!$B$46:$CN$75,13,FALSE))</f>
        <v/>
      </c>
      <c r="AL42" s="610"/>
      <c r="AM42" s="610"/>
      <c r="AN42" s="610"/>
      <c r="AO42" s="610"/>
      <c r="AP42" s="610"/>
      <c r="AQ42" s="610"/>
      <c r="AR42" s="610"/>
      <c r="AS42" s="610" t="str">
        <f>IF(B42="","",VLOOKUP(B42,入力シート!$B$46:$CN$75,18,FALSE))</f>
        <v/>
      </c>
      <c r="AT42" s="610"/>
      <c r="AU42" s="610"/>
      <c r="AV42" s="610"/>
      <c r="AW42" s="610"/>
      <c r="AX42" s="611"/>
    </row>
    <row r="43" spans="2:50" ht="15.75" customHeight="1">
      <c r="B43" s="14" t="str">
        <f>IF(入力シート!D56="","",入力シート!B56)</f>
        <v/>
      </c>
      <c r="C43" s="324" t="str">
        <f>IF(B43="","",VLOOKUP(B43,入力シート!$B$46:$CN$108,3,FALSE))</f>
        <v/>
      </c>
      <c r="D43" s="324"/>
      <c r="E43" s="324"/>
      <c r="F43" s="324"/>
      <c r="G43" s="324"/>
      <c r="H43" s="324"/>
      <c r="I43" s="324"/>
      <c r="J43" s="324"/>
      <c r="K43" s="325"/>
      <c r="L43" s="178" t="str">
        <f>IF(入力シート!D56="","",入力シート!BJ56)</f>
        <v/>
      </c>
      <c r="M43" s="179"/>
      <c r="N43" s="179"/>
      <c r="O43" s="181" t="str">
        <f>IF(B43="","",VLOOKUP(B43,入力シート!$B$46:$CN$75,58,FALSE))</f>
        <v/>
      </c>
      <c r="P43" s="182"/>
      <c r="Q43" s="182"/>
      <c r="R43" s="182"/>
      <c r="S43" s="23" t="str">
        <f>IF(O43="","","×")</f>
        <v/>
      </c>
      <c r="T43" s="290" t="str">
        <f>CONCATENATE(入力シート!W56,入力シート!Y56)</f>
        <v/>
      </c>
      <c r="U43" s="318"/>
      <c r="V43" s="181" t="str">
        <f>IF(B43="","",VLOOKUP(B43,入力シート!$B$46:$CN$75,61,FALSE))</f>
        <v/>
      </c>
      <c r="W43" s="182"/>
      <c r="X43" s="182"/>
      <c r="Y43" s="185"/>
      <c r="Z43" s="319" t="s">
        <v>303</v>
      </c>
      <c r="AA43" s="240"/>
      <c r="AB43" s="240"/>
      <c r="AC43" s="320"/>
      <c r="AD43" s="189" t="str">
        <f>IF(B43="","",VLOOKUP(B43,入力シート!$B$46:$CN$75,55,FALSE))</f>
        <v/>
      </c>
      <c r="AE43" s="190"/>
      <c r="AF43" s="190"/>
      <c r="AG43" s="190"/>
      <c r="AH43" s="190"/>
      <c r="AI43" s="190"/>
      <c r="AJ43" s="191"/>
      <c r="AK43" s="609" t="str">
        <f>IF(B43="","",VLOOKUP(B43,入力シート!$B$46:$CN$75,13,FALSE))</f>
        <v/>
      </c>
      <c r="AL43" s="610"/>
      <c r="AM43" s="610"/>
      <c r="AN43" s="610"/>
      <c r="AO43" s="610"/>
      <c r="AP43" s="610"/>
      <c r="AQ43" s="610"/>
      <c r="AR43" s="610"/>
      <c r="AS43" s="610" t="str">
        <f>IF(B43="","",VLOOKUP(B43,入力シート!$B$46:$CN$75,18,FALSE))</f>
        <v/>
      </c>
      <c r="AT43" s="610"/>
      <c r="AU43" s="610"/>
      <c r="AV43" s="610"/>
      <c r="AW43" s="610"/>
      <c r="AX43" s="611"/>
    </row>
    <row r="44" spans="2:50" ht="15.75" customHeight="1">
      <c r="B44" s="14" t="str">
        <f>IF(入力シート!D57="","",入力シート!B57)</f>
        <v/>
      </c>
      <c r="C44" s="324" t="str">
        <f>IF(B44="","",VLOOKUP(B44,入力シート!$B$46:$CN$108,3,FALSE))</f>
        <v/>
      </c>
      <c r="D44" s="324"/>
      <c r="E44" s="324"/>
      <c r="F44" s="324"/>
      <c r="G44" s="324"/>
      <c r="H44" s="324"/>
      <c r="I44" s="324"/>
      <c r="J44" s="324"/>
      <c r="K44" s="325"/>
      <c r="L44" s="178" t="str">
        <f>IF(入力シート!D57="","",入力シート!BJ57)</f>
        <v/>
      </c>
      <c r="M44" s="179"/>
      <c r="N44" s="179"/>
      <c r="O44" s="181" t="str">
        <f>IF(B44="","",VLOOKUP(B44,入力シート!$B$46:$CN$75,58,FALSE))</f>
        <v/>
      </c>
      <c r="P44" s="182"/>
      <c r="Q44" s="182"/>
      <c r="R44" s="182"/>
      <c r="S44" s="23" t="str">
        <f t="shared" ref="S44:S47" si="11">IF(O44="","","×")</f>
        <v/>
      </c>
      <c r="T44" s="290" t="str">
        <f>CONCATENATE(入力シート!W57,入力シート!Y57)</f>
        <v/>
      </c>
      <c r="U44" s="318"/>
      <c r="V44" s="181" t="str">
        <f>IF(B44="","",VLOOKUP(B44,入力シート!$B$46:$CN$75,61,FALSE))</f>
        <v/>
      </c>
      <c r="W44" s="182"/>
      <c r="X44" s="182"/>
      <c r="Y44" s="185"/>
      <c r="Z44" s="319" t="s">
        <v>303</v>
      </c>
      <c r="AA44" s="240"/>
      <c r="AB44" s="240"/>
      <c r="AC44" s="320"/>
      <c r="AD44" s="189" t="str">
        <f>IF(B44="","",VLOOKUP(B44,入力シート!$B$46:$CN$75,55,FALSE))</f>
        <v/>
      </c>
      <c r="AE44" s="190"/>
      <c r="AF44" s="190"/>
      <c r="AG44" s="190"/>
      <c r="AH44" s="190"/>
      <c r="AI44" s="190"/>
      <c r="AJ44" s="191"/>
      <c r="AK44" s="609" t="str">
        <f>IF(B44="","",VLOOKUP(B44,入力シート!$B$46:$CN$75,13,FALSE))</f>
        <v/>
      </c>
      <c r="AL44" s="610"/>
      <c r="AM44" s="610"/>
      <c r="AN44" s="610"/>
      <c r="AO44" s="610"/>
      <c r="AP44" s="610"/>
      <c r="AQ44" s="610"/>
      <c r="AR44" s="610"/>
      <c r="AS44" s="610" t="str">
        <f>IF(B44="","",VLOOKUP(B44,入力シート!$B$46:$CN$75,18,FALSE))</f>
        <v/>
      </c>
      <c r="AT44" s="610"/>
      <c r="AU44" s="610"/>
      <c r="AV44" s="610"/>
      <c r="AW44" s="610"/>
      <c r="AX44" s="611"/>
    </row>
    <row r="45" spans="2:50" ht="15.75" customHeight="1">
      <c r="B45" s="14" t="str">
        <f>IF(入力シート!D58="","",入力シート!B58)</f>
        <v/>
      </c>
      <c r="C45" s="324" t="str">
        <f>IF(B45="","",VLOOKUP(B45,入力シート!$B$46:$CN$108,3,FALSE))</f>
        <v/>
      </c>
      <c r="D45" s="324"/>
      <c r="E45" s="324"/>
      <c r="F45" s="324"/>
      <c r="G45" s="324"/>
      <c r="H45" s="324"/>
      <c r="I45" s="324"/>
      <c r="J45" s="324"/>
      <c r="K45" s="325"/>
      <c r="L45" s="178" t="str">
        <f>IF(入力シート!D58="","",入力シート!BJ58)</f>
        <v/>
      </c>
      <c r="M45" s="179"/>
      <c r="N45" s="179"/>
      <c r="O45" s="181" t="str">
        <f>IF(B45="","",VLOOKUP(B45,入力シート!$B$46:$CN$75,58,FALSE))</f>
        <v/>
      </c>
      <c r="P45" s="182"/>
      <c r="Q45" s="182"/>
      <c r="R45" s="182"/>
      <c r="S45" s="23" t="str">
        <f t="shared" si="11"/>
        <v/>
      </c>
      <c r="T45" s="290" t="str">
        <f>CONCATENATE(入力シート!W58,入力シート!Y58)</f>
        <v/>
      </c>
      <c r="U45" s="318"/>
      <c r="V45" s="181" t="str">
        <f>IF(B45="","",VLOOKUP(B45,入力シート!$B$46:$CN$75,61,FALSE))</f>
        <v/>
      </c>
      <c r="W45" s="182"/>
      <c r="X45" s="182"/>
      <c r="Y45" s="185"/>
      <c r="Z45" s="319" t="s">
        <v>303</v>
      </c>
      <c r="AA45" s="240"/>
      <c r="AB45" s="240"/>
      <c r="AC45" s="320"/>
      <c r="AD45" s="189" t="str">
        <f>IF(B45="","",VLOOKUP(B45,入力シート!$B$46:$CN$75,55,FALSE))</f>
        <v/>
      </c>
      <c r="AE45" s="190"/>
      <c r="AF45" s="190"/>
      <c r="AG45" s="190"/>
      <c r="AH45" s="190"/>
      <c r="AI45" s="190"/>
      <c r="AJ45" s="191"/>
      <c r="AK45" s="609" t="str">
        <f>IF(B45="","",VLOOKUP(B45,入力シート!$B$46:$CN$75,13,FALSE))</f>
        <v/>
      </c>
      <c r="AL45" s="610"/>
      <c r="AM45" s="610"/>
      <c r="AN45" s="610"/>
      <c r="AO45" s="610"/>
      <c r="AP45" s="610"/>
      <c r="AQ45" s="610"/>
      <c r="AR45" s="610"/>
      <c r="AS45" s="610" t="str">
        <f>IF(B45="","",VLOOKUP(B45,入力シート!$B$46:$CN$75,18,FALSE))</f>
        <v/>
      </c>
      <c r="AT45" s="610"/>
      <c r="AU45" s="610"/>
      <c r="AV45" s="610"/>
      <c r="AW45" s="610"/>
      <c r="AX45" s="611"/>
    </row>
    <row r="46" spans="2:50" ht="15.75" customHeight="1">
      <c r="B46" s="14" t="str">
        <f>IF(入力シート!D59="","",入力シート!B59)</f>
        <v/>
      </c>
      <c r="C46" s="324" t="str">
        <f>IF(B46="","",VLOOKUP(B46,入力シート!$B$46:$CN$108,3,FALSE))</f>
        <v/>
      </c>
      <c r="D46" s="324"/>
      <c r="E46" s="324"/>
      <c r="F46" s="324"/>
      <c r="G46" s="324"/>
      <c r="H46" s="324"/>
      <c r="I46" s="324"/>
      <c r="J46" s="324"/>
      <c r="K46" s="325"/>
      <c r="L46" s="178" t="str">
        <f>IF(入力シート!D59="","",入力シート!BJ59)</f>
        <v/>
      </c>
      <c r="M46" s="179"/>
      <c r="N46" s="179"/>
      <c r="O46" s="181" t="str">
        <f>IF(B46="","",VLOOKUP(B46,入力シート!$B$46:$CN$75,58,FALSE))</f>
        <v/>
      </c>
      <c r="P46" s="182"/>
      <c r="Q46" s="182"/>
      <c r="R46" s="182"/>
      <c r="S46" s="23" t="str">
        <f t="shared" si="11"/>
        <v/>
      </c>
      <c r="T46" s="290" t="str">
        <f>CONCATENATE(入力シート!W59,入力シート!Y59)</f>
        <v/>
      </c>
      <c r="U46" s="318"/>
      <c r="V46" s="181" t="str">
        <f>IF(B46="","",VLOOKUP(B46,入力シート!$B$46:$CN$75,61,FALSE))</f>
        <v/>
      </c>
      <c r="W46" s="182"/>
      <c r="X46" s="182"/>
      <c r="Y46" s="185"/>
      <c r="Z46" s="319" t="s">
        <v>303</v>
      </c>
      <c r="AA46" s="240"/>
      <c r="AB46" s="240"/>
      <c r="AC46" s="320"/>
      <c r="AD46" s="189" t="str">
        <f>IF(B46="","",VLOOKUP(B46,入力シート!$B$46:$CN$75,55,FALSE))</f>
        <v/>
      </c>
      <c r="AE46" s="190"/>
      <c r="AF46" s="190"/>
      <c r="AG46" s="190"/>
      <c r="AH46" s="190"/>
      <c r="AI46" s="190"/>
      <c r="AJ46" s="191"/>
      <c r="AK46" s="609" t="str">
        <f>IF(B46="","",VLOOKUP(B46,入力シート!$B$46:$CN$75,13,FALSE))</f>
        <v/>
      </c>
      <c r="AL46" s="610"/>
      <c r="AM46" s="610"/>
      <c r="AN46" s="610"/>
      <c r="AO46" s="610"/>
      <c r="AP46" s="610"/>
      <c r="AQ46" s="610"/>
      <c r="AR46" s="610"/>
      <c r="AS46" s="610" t="str">
        <f>IF(B46="","",VLOOKUP(B46,入力シート!$B$46:$CN$75,18,FALSE))</f>
        <v/>
      </c>
      <c r="AT46" s="610"/>
      <c r="AU46" s="610"/>
      <c r="AV46" s="610"/>
      <c r="AW46" s="610"/>
      <c r="AX46" s="611"/>
    </row>
    <row r="47" spans="2:50" ht="15.75" customHeight="1">
      <c r="B47" s="14" t="str">
        <f>IF(入力シート!D60="","",入力シート!B60)</f>
        <v/>
      </c>
      <c r="C47" s="324" t="str">
        <f>IF(B47="","",VLOOKUP(B47,入力シート!$B$46:$CN$108,3,FALSE))</f>
        <v/>
      </c>
      <c r="D47" s="324"/>
      <c r="E47" s="324"/>
      <c r="F47" s="324"/>
      <c r="G47" s="324"/>
      <c r="H47" s="324"/>
      <c r="I47" s="324"/>
      <c r="J47" s="324"/>
      <c r="K47" s="325"/>
      <c r="L47" s="178" t="str">
        <f>IF(入力シート!D60="","",入力シート!BJ60)</f>
        <v/>
      </c>
      <c r="M47" s="179"/>
      <c r="N47" s="179"/>
      <c r="O47" s="181" t="str">
        <f>IF(B47="","",VLOOKUP(B47,入力シート!$B$46:$CN$75,58,FALSE))</f>
        <v/>
      </c>
      <c r="P47" s="182"/>
      <c r="Q47" s="182"/>
      <c r="R47" s="182"/>
      <c r="S47" s="23" t="str">
        <f t="shared" si="11"/>
        <v/>
      </c>
      <c r="T47" s="290" t="str">
        <f>CONCATENATE(入力シート!W60,入力シート!Y60)</f>
        <v/>
      </c>
      <c r="U47" s="318"/>
      <c r="V47" s="181" t="str">
        <f>IF(B47="","",VLOOKUP(B47,入力シート!$B$46:$CN$75,61,FALSE))</f>
        <v/>
      </c>
      <c r="W47" s="182"/>
      <c r="X47" s="182"/>
      <c r="Y47" s="185"/>
      <c r="Z47" s="319" t="s">
        <v>303</v>
      </c>
      <c r="AA47" s="240"/>
      <c r="AB47" s="240"/>
      <c r="AC47" s="320"/>
      <c r="AD47" s="189" t="str">
        <f>IF(B47="","",VLOOKUP(B47,入力シート!$B$46:$CN$75,55,FALSE))</f>
        <v/>
      </c>
      <c r="AE47" s="190"/>
      <c r="AF47" s="190"/>
      <c r="AG47" s="190"/>
      <c r="AH47" s="190"/>
      <c r="AI47" s="190"/>
      <c r="AJ47" s="191"/>
      <c r="AK47" s="609" t="str">
        <f>IF(B47="","",VLOOKUP(B47,入力シート!$B$46:$CN$75,13,FALSE))</f>
        <v/>
      </c>
      <c r="AL47" s="610"/>
      <c r="AM47" s="610"/>
      <c r="AN47" s="610"/>
      <c r="AO47" s="610"/>
      <c r="AP47" s="610"/>
      <c r="AQ47" s="610"/>
      <c r="AR47" s="610"/>
      <c r="AS47" s="610" t="str">
        <f>IF(B47="","",VLOOKUP(B47,入力シート!$B$46:$CN$75,18,FALSE))</f>
        <v/>
      </c>
      <c r="AT47" s="610"/>
      <c r="AU47" s="610"/>
      <c r="AV47" s="610"/>
      <c r="AW47" s="610"/>
      <c r="AX47" s="611"/>
    </row>
    <row r="48" spans="2:50" ht="15.75" customHeight="1">
      <c r="B48" s="14" t="str">
        <f>IF(入力シート!D61="","",入力シート!B61)</f>
        <v/>
      </c>
      <c r="C48" s="324" t="str">
        <f>IF(B48="","",VLOOKUP(B48,入力シート!$B$46:$CN$108,3,FALSE))</f>
        <v/>
      </c>
      <c r="D48" s="324"/>
      <c r="E48" s="324"/>
      <c r="F48" s="324"/>
      <c r="G48" s="324"/>
      <c r="H48" s="324"/>
      <c r="I48" s="324"/>
      <c r="J48" s="324"/>
      <c r="K48" s="325"/>
      <c r="L48" s="178" t="str">
        <f>IF(入力シート!D61="","",入力シート!BJ61)</f>
        <v/>
      </c>
      <c r="M48" s="179"/>
      <c r="N48" s="179"/>
      <c r="O48" s="181" t="str">
        <f>IF(B48="","",VLOOKUP(B48,入力シート!$B$46:$CN$75,58,FALSE))</f>
        <v/>
      </c>
      <c r="P48" s="182"/>
      <c r="Q48" s="182"/>
      <c r="R48" s="182"/>
      <c r="S48" s="23" t="str">
        <f>IF(O48="","","×")</f>
        <v/>
      </c>
      <c r="T48" s="290" t="str">
        <f>CONCATENATE(入力シート!W61,入力シート!Y61)</f>
        <v/>
      </c>
      <c r="U48" s="318"/>
      <c r="V48" s="181" t="str">
        <f>IF(B48="","",VLOOKUP(B48,入力シート!$B$46:$CN$75,61,FALSE))</f>
        <v/>
      </c>
      <c r="W48" s="182"/>
      <c r="X48" s="182"/>
      <c r="Y48" s="185"/>
      <c r="Z48" s="319" t="s">
        <v>303</v>
      </c>
      <c r="AA48" s="240"/>
      <c r="AB48" s="240"/>
      <c r="AC48" s="320"/>
      <c r="AD48" s="189" t="str">
        <f>IF(B48="","",VLOOKUP(B48,入力シート!$B$46:$CN$75,55,FALSE))</f>
        <v/>
      </c>
      <c r="AE48" s="190"/>
      <c r="AF48" s="190"/>
      <c r="AG48" s="190"/>
      <c r="AH48" s="190"/>
      <c r="AI48" s="190"/>
      <c r="AJ48" s="191"/>
      <c r="AK48" s="609" t="str">
        <f>IF(B48="","",VLOOKUP(B48,入力シート!$B$46:$CN$75,13,FALSE))</f>
        <v/>
      </c>
      <c r="AL48" s="610"/>
      <c r="AM48" s="610"/>
      <c r="AN48" s="610"/>
      <c r="AO48" s="610"/>
      <c r="AP48" s="610"/>
      <c r="AQ48" s="610"/>
      <c r="AR48" s="610"/>
      <c r="AS48" s="610" t="str">
        <f>IF(B48="","",VLOOKUP(B48,入力シート!$B$46:$CN$75,18,FALSE))</f>
        <v/>
      </c>
      <c r="AT48" s="610"/>
      <c r="AU48" s="610"/>
      <c r="AV48" s="610"/>
      <c r="AW48" s="610"/>
      <c r="AX48" s="611"/>
    </row>
    <row r="49" spans="2:50" ht="15.75" customHeight="1">
      <c r="B49" s="14" t="str">
        <f>IF(入力シート!D62="","",入力シート!B62)</f>
        <v/>
      </c>
      <c r="C49" s="324" t="str">
        <f>IF(B49="","",VLOOKUP(B49,入力シート!$B$46:$CN$108,3,FALSE))</f>
        <v/>
      </c>
      <c r="D49" s="324"/>
      <c r="E49" s="324"/>
      <c r="F49" s="324"/>
      <c r="G49" s="324"/>
      <c r="H49" s="324"/>
      <c r="I49" s="324"/>
      <c r="J49" s="324"/>
      <c r="K49" s="325"/>
      <c r="L49" s="178" t="str">
        <f>IF(入力シート!D62="","",入力シート!BJ62)</f>
        <v/>
      </c>
      <c r="M49" s="179"/>
      <c r="N49" s="179"/>
      <c r="O49" s="181" t="str">
        <f>IF(B49="","",VLOOKUP(B49,入力シート!$B$46:$CN$75,58,FALSE))</f>
        <v/>
      </c>
      <c r="P49" s="182"/>
      <c r="Q49" s="182"/>
      <c r="R49" s="182"/>
      <c r="S49" s="23" t="str">
        <f t="shared" ref="S49:S52" si="12">IF(O49="","","×")</f>
        <v/>
      </c>
      <c r="T49" s="290" t="str">
        <f>CONCATENATE(入力シート!W62,入力シート!Y62)</f>
        <v/>
      </c>
      <c r="U49" s="318"/>
      <c r="V49" s="181" t="str">
        <f>IF(B49="","",VLOOKUP(B49,入力シート!$B$46:$CN$75,61,FALSE))</f>
        <v/>
      </c>
      <c r="W49" s="182"/>
      <c r="X49" s="182"/>
      <c r="Y49" s="185"/>
      <c r="Z49" s="319" t="s">
        <v>303</v>
      </c>
      <c r="AA49" s="240"/>
      <c r="AB49" s="240"/>
      <c r="AC49" s="320"/>
      <c r="AD49" s="189" t="str">
        <f>IF(B49="","",VLOOKUP(B49,入力シート!$B$46:$CN$75,55,FALSE))</f>
        <v/>
      </c>
      <c r="AE49" s="190"/>
      <c r="AF49" s="190"/>
      <c r="AG49" s="190"/>
      <c r="AH49" s="190"/>
      <c r="AI49" s="190"/>
      <c r="AJ49" s="191"/>
      <c r="AK49" s="609" t="str">
        <f>IF(B49="","",VLOOKUP(B49,入力シート!$B$46:$CN$75,13,FALSE))</f>
        <v/>
      </c>
      <c r="AL49" s="610"/>
      <c r="AM49" s="610"/>
      <c r="AN49" s="610"/>
      <c r="AO49" s="610"/>
      <c r="AP49" s="610"/>
      <c r="AQ49" s="610"/>
      <c r="AR49" s="610"/>
      <c r="AS49" s="610" t="str">
        <f>IF(B49="","",VLOOKUP(B49,入力シート!$B$46:$CN$75,18,FALSE))</f>
        <v/>
      </c>
      <c r="AT49" s="610"/>
      <c r="AU49" s="610"/>
      <c r="AV49" s="610"/>
      <c r="AW49" s="610"/>
      <c r="AX49" s="611"/>
    </row>
    <row r="50" spans="2:50" ht="15.75" customHeight="1">
      <c r="B50" s="14" t="str">
        <f>IF(入力シート!D63="","",入力シート!B63)</f>
        <v/>
      </c>
      <c r="C50" s="324" t="str">
        <f>IF(B50="","",VLOOKUP(B50,入力シート!$B$46:$CN$108,3,FALSE))</f>
        <v/>
      </c>
      <c r="D50" s="324"/>
      <c r="E50" s="324"/>
      <c r="F50" s="324"/>
      <c r="G50" s="324"/>
      <c r="H50" s="324"/>
      <c r="I50" s="324"/>
      <c r="J50" s="324"/>
      <c r="K50" s="325"/>
      <c r="L50" s="178" t="str">
        <f>IF(入力シート!D63="","",入力シート!BJ63)</f>
        <v/>
      </c>
      <c r="M50" s="179"/>
      <c r="N50" s="179"/>
      <c r="O50" s="181" t="str">
        <f>IF(B50="","",VLOOKUP(B50,入力シート!$B$46:$CN$75,58,FALSE))</f>
        <v/>
      </c>
      <c r="P50" s="182"/>
      <c r="Q50" s="182"/>
      <c r="R50" s="182"/>
      <c r="S50" s="23" t="str">
        <f t="shared" si="12"/>
        <v/>
      </c>
      <c r="T50" s="290" t="str">
        <f>CONCATENATE(入力シート!W63,入力シート!Y63)</f>
        <v/>
      </c>
      <c r="U50" s="318"/>
      <c r="V50" s="181" t="str">
        <f>IF(B50="","",VLOOKUP(B50,入力シート!$B$46:$CN$75,61,FALSE))</f>
        <v/>
      </c>
      <c r="W50" s="182"/>
      <c r="X50" s="182"/>
      <c r="Y50" s="185"/>
      <c r="Z50" s="319" t="s">
        <v>303</v>
      </c>
      <c r="AA50" s="240"/>
      <c r="AB50" s="240"/>
      <c r="AC50" s="320"/>
      <c r="AD50" s="189" t="str">
        <f>IF(B50="","",VLOOKUP(B50,入力シート!$B$46:$CN$75,55,FALSE))</f>
        <v/>
      </c>
      <c r="AE50" s="190"/>
      <c r="AF50" s="190"/>
      <c r="AG50" s="190"/>
      <c r="AH50" s="190"/>
      <c r="AI50" s="190"/>
      <c r="AJ50" s="191"/>
      <c r="AK50" s="609" t="str">
        <f>IF(B50="","",VLOOKUP(B50,入力シート!$B$46:$CN$75,13,FALSE))</f>
        <v/>
      </c>
      <c r="AL50" s="610"/>
      <c r="AM50" s="610"/>
      <c r="AN50" s="610"/>
      <c r="AO50" s="610"/>
      <c r="AP50" s="610"/>
      <c r="AQ50" s="610"/>
      <c r="AR50" s="610"/>
      <c r="AS50" s="610" t="str">
        <f>IF(B50="","",VLOOKUP(B50,入力シート!$B$46:$CN$75,18,FALSE))</f>
        <v/>
      </c>
      <c r="AT50" s="610"/>
      <c r="AU50" s="610"/>
      <c r="AV50" s="610"/>
      <c r="AW50" s="610"/>
      <c r="AX50" s="611"/>
    </row>
    <row r="51" spans="2:50" ht="15.75" customHeight="1">
      <c r="B51" s="14" t="str">
        <f>IF(入力シート!D64="","",入力シート!B64)</f>
        <v/>
      </c>
      <c r="C51" s="324" t="str">
        <f>IF(B51="","",VLOOKUP(B51,入力シート!$B$46:$CN$108,3,FALSE))</f>
        <v/>
      </c>
      <c r="D51" s="324"/>
      <c r="E51" s="324"/>
      <c r="F51" s="324"/>
      <c r="G51" s="324"/>
      <c r="H51" s="324"/>
      <c r="I51" s="324"/>
      <c r="J51" s="324"/>
      <c r="K51" s="325"/>
      <c r="L51" s="178" t="str">
        <f>IF(入力シート!D64="","",入力シート!BJ64)</f>
        <v/>
      </c>
      <c r="M51" s="179"/>
      <c r="N51" s="179"/>
      <c r="O51" s="181" t="str">
        <f>IF(B51="","",VLOOKUP(B51,入力シート!$B$46:$CN$75,58,FALSE))</f>
        <v/>
      </c>
      <c r="P51" s="182"/>
      <c r="Q51" s="182"/>
      <c r="R51" s="182"/>
      <c r="S51" s="23" t="str">
        <f t="shared" si="12"/>
        <v/>
      </c>
      <c r="T51" s="290" t="str">
        <f>CONCATENATE(入力シート!W64,入力シート!Y64)</f>
        <v/>
      </c>
      <c r="U51" s="318"/>
      <c r="V51" s="181" t="str">
        <f>IF(B51="","",VLOOKUP(B51,入力シート!$B$46:$CN$75,61,FALSE))</f>
        <v/>
      </c>
      <c r="W51" s="182"/>
      <c r="X51" s="182"/>
      <c r="Y51" s="185"/>
      <c r="Z51" s="319" t="s">
        <v>303</v>
      </c>
      <c r="AA51" s="240"/>
      <c r="AB51" s="240"/>
      <c r="AC51" s="320"/>
      <c r="AD51" s="189" t="str">
        <f>IF(B51="","",VLOOKUP(B51,入力シート!$B$46:$CN$75,55,FALSE))</f>
        <v/>
      </c>
      <c r="AE51" s="190"/>
      <c r="AF51" s="190"/>
      <c r="AG51" s="190"/>
      <c r="AH51" s="190"/>
      <c r="AI51" s="190"/>
      <c r="AJ51" s="191"/>
      <c r="AK51" s="609" t="str">
        <f>IF(B51="","",VLOOKUP(B51,入力シート!$B$46:$CN$75,13,FALSE))</f>
        <v/>
      </c>
      <c r="AL51" s="610"/>
      <c r="AM51" s="610"/>
      <c r="AN51" s="610"/>
      <c r="AO51" s="610"/>
      <c r="AP51" s="610"/>
      <c r="AQ51" s="610"/>
      <c r="AR51" s="610"/>
      <c r="AS51" s="610" t="str">
        <f>IF(B51="","",VLOOKUP(B51,入力シート!$B$46:$CN$75,18,FALSE))</f>
        <v/>
      </c>
      <c r="AT51" s="610"/>
      <c r="AU51" s="610"/>
      <c r="AV51" s="610"/>
      <c r="AW51" s="610"/>
      <c r="AX51" s="611"/>
    </row>
    <row r="52" spans="2:50" ht="15.75" customHeight="1">
      <c r="B52" s="14" t="str">
        <f>IF(入力シート!D65="","",入力シート!B65)</f>
        <v/>
      </c>
      <c r="C52" s="324" t="str">
        <f>IF(B52="","",VLOOKUP(B52,入力シート!$B$46:$CN$108,3,FALSE))</f>
        <v/>
      </c>
      <c r="D52" s="324"/>
      <c r="E52" s="324"/>
      <c r="F52" s="324"/>
      <c r="G52" s="324"/>
      <c r="H52" s="324"/>
      <c r="I52" s="324"/>
      <c r="J52" s="324"/>
      <c r="K52" s="325"/>
      <c r="L52" s="178" t="str">
        <f>IF(入力シート!D65="","",入力シート!BJ65)</f>
        <v/>
      </c>
      <c r="M52" s="179"/>
      <c r="N52" s="179"/>
      <c r="O52" s="181" t="str">
        <f>IF(B52="","",VLOOKUP(B52,入力シート!$B$46:$CN$75,58,FALSE))</f>
        <v/>
      </c>
      <c r="P52" s="182"/>
      <c r="Q52" s="182"/>
      <c r="R52" s="182"/>
      <c r="S52" s="23" t="str">
        <f t="shared" si="12"/>
        <v/>
      </c>
      <c r="T52" s="290" t="str">
        <f>CONCATENATE(入力シート!W65,入力シート!Y65)</f>
        <v/>
      </c>
      <c r="U52" s="318"/>
      <c r="V52" s="181" t="str">
        <f>IF(B52="","",VLOOKUP(B52,入力シート!$B$46:$CN$75,61,FALSE))</f>
        <v/>
      </c>
      <c r="W52" s="182"/>
      <c r="X52" s="182"/>
      <c r="Y52" s="185"/>
      <c r="Z52" s="319" t="s">
        <v>303</v>
      </c>
      <c r="AA52" s="240"/>
      <c r="AB52" s="240"/>
      <c r="AC52" s="320"/>
      <c r="AD52" s="189" t="str">
        <f>IF(B52="","",VLOOKUP(B52,入力シート!$B$46:$CN$75,55,FALSE))</f>
        <v/>
      </c>
      <c r="AE52" s="190"/>
      <c r="AF52" s="190"/>
      <c r="AG52" s="190"/>
      <c r="AH52" s="190"/>
      <c r="AI52" s="190"/>
      <c r="AJ52" s="191"/>
      <c r="AK52" s="609" t="str">
        <f>IF(B52="","",VLOOKUP(B52,入力シート!$B$46:$CN$75,13,FALSE))</f>
        <v/>
      </c>
      <c r="AL52" s="610"/>
      <c r="AM52" s="610"/>
      <c r="AN52" s="610"/>
      <c r="AO52" s="610"/>
      <c r="AP52" s="610"/>
      <c r="AQ52" s="610"/>
      <c r="AR52" s="610"/>
      <c r="AS52" s="610" t="str">
        <f>IF(B52="","",VLOOKUP(B52,入力シート!$B$46:$CN$75,18,FALSE))</f>
        <v/>
      </c>
      <c r="AT52" s="610"/>
      <c r="AU52" s="610"/>
      <c r="AV52" s="610"/>
      <c r="AW52" s="610"/>
      <c r="AX52" s="611"/>
    </row>
    <row r="53" spans="2:50" ht="15.75" customHeight="1">
      <c r="B53" s="14" t="str">
        <f>IF(入力シート!D66="","",入力シート!B66)</f>
        <v/>
      </c>
      <c r="C53" s="324" t="str">
        <f>IF(B53="","",VLOOKUP(B53,入力シート!$B$46:$CN$108,3,FALSE))</f>
        <v/>
      </c>
      <c r="D53" s="324"/>
      <c r="E53" s="324"/>
      <c r="F53" s="324"/>
      <c r="G53" s="324"/>
      <c r="H53" s="324"/>
      <c r="I53" s="324"/>
      <c r="J53" s="324"/>
      <c r="K53" s="325"/>
      <c r="L53" s="178" t="str">
        <f>IF(入力シート!D66="","",入力シート!BJ66)</f>
        <v/>
      </c>
      <c r="M53" s="179"/>
      <c r="N53" s="179"/>
      <c r="O53" s="181" t="str">
        <f>IF(B53="","",VLOOKUP(B53,入力シート!$B$46:$CN$75,58,FALSE))</f>
        <v/>
      </c>
      <c r="P53" s="182"/>
      <c r="Q53" s="182"/>
      <c r="R53" s="182"/>
      <c r="S53" s="23" t="str">
        <f>IF(O53="","","×")</f>
        <v/>
      </c>
      <c r="T53" s="290" t="str">
        <f>CONCATENATE(入力シート!W66,入力シート!Y66)</f>
        <v/>
      </c>
      <c r="U53" s="318"/>
      <c r="V53" s="181" t="str">
        <f>IF(B53="","",VLOOKUP(B53,入力シート!$B$46:$CN$75,61,FALSE))</f>
        <v/>
      </c>
      <c r="W53" s="182"/>
      <c r="X53" s="182"/>
      <c r="Y53" s="185"/>
      <c r="Z53" s="319" t="s">
        <v>303</v>
      </c>
      <c r="AA53" s="240"/>
      <c r="AB53" s="240"/>
      <c r="AC53" s="320"/>
      <c r="AD53" s="189" t="str">
        <f>IF(B53="","",VLOOKUP(B53,入力シート!$B$46:$CN$75,55,FALSE))</f>
        <v/>
      </c>
      <c r="AE53" s="190"/>
      <c r="AF53" s="190"/>
      <c r="AG53" s="190"/>
      <c r="AH53" s="190"/>
      <c r="AI53" s="190"/>
      <c r="AJ53" s="191"/>
      <c r="AK53" s="609" t="str">
        <f>IF(B53="","",VLOOKUP(B53,入力シート!$B$46:$CN$75,13,FALSE))</f>
        <v/>
      </c>
      <c r="AL53" s="610"/>
      <c r="AM53" s="610"/>
      <c r="AN53" s="610"/>
      <c r="AO53" s="610"/>
      <c r="AP53" s="610"/>
      <c r="AQ53" s="610"/>
      <c r="AR53" s="610"/>
      <c r="AS53" s="610" t="str">
        <f>IF(B53="","",VLOOKUP(B53,入力シート!$B$46:$CN$75,18,FALSE))</f>
        <v/>
      </c>
      <c r="AT53" s="610"/>
      <c r="AU53" s="610"/>
      <c r="AV53" s="610"/>
      <c r="AW53" s="610"/>
      <c r="AX53" s="611"/>
    </row>
    <row r="54" spans="2:50" ht="15.75" customHeight="1">
      <c r="B54" s="14" t="str">
        <f>IF(入力シート!D67="","",入力シート!B67)</f>
        <v/>
      </c>
      <c r="C54" s="324" t="str">
        <f>IF(B54="","",VLOOKUP(B54,入力シート!$B$46:$CN$108,3,FALSE))</f>
        <v/>
      </c>
      <c r="D54" s="324"/>
      <c r="E54" s="324"/>
      <c r="F54" s="324"/>
      <c r="G54" s="324"/>
      <c r="H54" s="324"/>
      <c r="I54" s="324"/>
      <c r="J54" s="324"/>
      <c r="K54" s="325"/>
      <c r="L54" s="178" t="str">
        <f>IF(入力シート!D67="","",入力シート!BJ67)</f>
        <v/>
      </c>
      <c r="M54" s="179"/>
      <c r="N54" s="179"/>
      <c r="O54" s="181" t="str">
        <f>IF(B54="","",VLOOKUP(B54,入力シート!$B$46:$CN$75,58,FALSE))</f>
        <v/>
      </c>
      <c r="P54" s="182"/>
      <c r="Q54" s="182"/>
      <c r="R54" s="182"/>
      <c r="S54" s="23" t="str">
        <f t="shared" ref="S54:S57" si="13">IF(O54="","","×")</f>
        <v/>
      </c>
      <c r="T54" s="290" t="str">
        <f>CONCATENATE(入力シート!W67,入力シート!Y67)</f>
        <v/>
      </c>
      <c r="U54" s="318"/>
      <c r="V54" s="181" t="str">
        <f>IF(B54="","",VLOOKUP(B54,入力シート!$B$46:$CN$75,61,FALSE))</f>
        <v/>
      </c>
      <c r="W54" s="182"/>
      <c r="X54" s="182"/>
      <c r="Y54" s="185"/>
      <c r="Z54" s="319" t="s">
        <v>303</v>
      </c>
      <c r="AA54" s="240"/>
      <c r="AB54" s="240"/>
      <c r="AC54" s="320"/>
      <c r="AD54" s="189" t="str">
        <f>IF(B54="","",VLOOKUP(B54,入力シート!$B$46:$CN$75,55,FALSE))</f>
        <v/>
      </c>
      <c r="AE54" s="190"/>
      <c r="AF54" s="190"/>
      <c r="AG54" s="190"/>
      <c r="AH54" s="190"/>
      <c r="AI54" s="190"/>
      <c r="AJ54" s="191"/>
      <c r="AK54" s="609" t="str">
        <f>IF(B54="","",VLOOKUP(B54,入力シート!$B$46:$CN$75,13,FALSE))</f>
        <v/>
      </c>
      <c r="AL54" s="610"/>
      <c r="AM54" s="610"/>
      <c r="AN54" s="610"/>
      <c r="AO54" s="610"/>
      <c r="AP54" s="610"/>
      <c r="AQ54" s="610"/>
      <c r="AR54" s="610"/>
      <c r="AS54" s="610" t="str">
        <f>IF(B54="","",VLOOKUP(B54,入力シート!$B$46:$CN$75,18,FALSE))</f>
        <v/>
      </c>
      <c r="AT54" s="610"/>
      <c r="AU54" s="610"/>
      <c r="AV54" s="610"/>
      <c r="AW54" s="610"/>
      <c r="AX54" s="611"/>
    </row>
    <row r="55" spans="2:50" ht="15.75" customHeight="1">
      <c r="B55" s="14" t="str">
        <f>IF(入力シート!D68="","",入力シート!B68)</f>
        <v/>
      </c>
      <c r="C55" s="324" t="str">
        <f>IF(B55="","",VLOOKUP(B55,入力シート!$B$46:$CN$108,3,FALSE))</f>
        <v/>
      </c>
      <c r="D55" s="324"/>
      <c r="E55" s="324"/>
      <c r="F55" s="324"/>
      <c r="G55" s="324"/>
      <c r="H55" s="324"/>
      <c r="I55" s="324"/>
      <c r="J55" s="324"/>
      <c r="K55" s="325"/>
      <c r="L55" s="178" t="str">
        <f>IF(入力シート!D68="","",入力シート!BJ68)</f>
        <v/>
      </c>
      <c r="M55" s="179"/>
      <c r="N55" s="179"/>
      <c r="O55" s="181" t="str">
        <f>IF(B55="","",VLOOKUP(B55,入力シート!$B$46:$CN$75,58,FALSE))</f>
        <v/>
      </c>
      <c r="P55" s="182"/>
      <c r="Q55" s="182"/>
      <c r="R55" s="182"/>
      <c r="S55" s="23" t="str">
        <f t="shared" si="13"/>
        <v/>
      </c>
      <c r="T55" s="290" t="str">
        <f>CONCATENATE(入力シート!W68,入力シート!Y68)</f>
        <v/>
      </c>
      <c r="U55" s="318"/>
      <c r="V55" s="181" t="str">
        <f>IF(B55="","",VLOOKUP(B55,入力シート!$B$46:$CN$75,61,FALSE))</f>
        <v/>
      </c>
      <c r="W55" s="182"/>
      <c r="X55" s="182"/>
      <c r="Y55" s="185"/>
      <c r="Z55" s="319" t="s">
        <v>303</v>
      </c>
      <c r="AA55" s="240"/>
      <c r="AB55" s="240"/>
      <c r="AC55" s="320"/>
      <c r="AD55" s="189" t="str">
        <f>IF(B55="","",VLOOKUP(B55,入力シート!$B$46:$CN$75,55,FALSE))</f>
        <v/>
      </c>
      <c r="AE55" s="190"/>
      <c r="AF55" s="190"/>
      <c r="AG55" s="190"/>
      <c r="AH55" s="190"/>
      <c r="AI55" s="190"/>
      <c r="AJ55" s="191"/>
      <c r="AK55" s="609" t="str">
        <f>IF(B55="","",VLOOKUP(B55,入力シート!$B$46:$CN$75,13,FALSE))</f>
        <v/>
      </c>
      <c r="AL55" s="610"/>
      <c r="AM55" s="610"/>
      <c r="AN55" s="610"/>
      <c r="AO55" s="610"/>
      <c r="AP55" s="610"/>
      <c r="AQ55" s="610"/>
      <c r="AR55" s="610"/>
      <c r="AS55" s="610" t="str">
        <f>IF(B55="","",VLOOKUP(B55,入力シート!$B$46:$CN$75,18,FALSE))</f>
        <v/>
      </c>
      <c r="AT55" s="610"/>
      <c r="AU55" s="610"/>
      <c r="AV55" s="610"/>
      <c r="AW55" s="610"/>
      <c r="AX55" s="611"/>
    </row>
    <row r="56" spans="2:50" ht="15.75" customHeight="1">
      <c r="B56" s="14" t="str">
        <f>IF(入力シート!D69="","",入力シート!B69)</f>
        <v/>
      </c>
      <c r="C56" s="324" t="str">
        <f>IF(B56="","",VLOOKUP(B56,入力シート!$B$46:$CN$108,3,FALSE))</f>
        <v/>
      </c>
      <c r="D56" s="324"/>
      <c r="E56" s="324"/>
      <c r="F56" s="324"/>
      <c r="G56" s="324"/>
      <c r="H56" s="324"/>
      <c r="I56" s="324"/>
      <c r="J56" s="324"/>
      <c r="K56" s="325"/>
      <c r="L56" s="178" t="str">
        <f>IF(入力シート!D69="","",入力シート!BJ69)</f>
        <v/>
      </c>
      <c r="M56" s="179"/>
      <c r="N56" s="179"/>
      <c r="O56" s="181" t="str">
        <f>IF(B56="","",VLOOKUP(B56,入力シート!$B$46:$CN$75,58,FALSE))</f>
        <v/>
      </c>
      <c r="P56" s="182"/>
      <c r="Q56" s="182"/>
      <c r="R56" s="182"/>
      <c r="S56" s="23" t="str">
        <f t="shared" si="13"/>
        <v/>
      </c>
      <c r="T56" s="290" t="str">
        <f>CONCATENATE(入力シート!W69,入力シート!Y69)</f>
        <v/>
      </c>
      <c r="U56" s="318"/>
      <c r="V56" s="181" t="str">
        <f>IF(B56="","",VLOOKUP(B56,入力シート!$B$46:$CN$75,61,FALSE))</f>
        <v/>
      </c>
      <c r="W56" s="182"/>
      <c r="X56" s="182"/>
      <c r="Y56" s="185"/>
      <c r="Z56" s="319" t="s">
        <v>303</v>
      </c>
      <c r="AA56" s="240"/>
      <c r="AB56" s="240"/>
      <c r="AC56" s="320"/>
      <c r="AD56" s="189" t="str">
        <f>IF(B56="","",VLOOKUP(B56,入力シート!$B$46:$CN$75,55,FALSE))</f>
        <v/>
      </c>
      <c r="AE56" s="190"/>
      <c r="AF56" s="190"/>
      <c r="AG56" s="190"/>
      <c r="AH56" s="190"/>
      <c r="AI56" s="190"/>
      <c r="AJ56" s="191"/>
      <c r="AK56" s="609" t="str">
        <f>IF(B56="","",VLOOKUP(B56,入力シート!$B$46:$CN$75,13,FALSE))</f>
        <v/>
      </c>
      <c r="AL56" s="610"/>
      <c r="AM56" s="610"/>
      <c r="AN56" s="610"/>
      <c r="AO56" s="610"/>
      <c r="AP56" s="610"/>
      <c r="AQ56" s="610"/>
      <c r="AR56" s="610"/>
      <c r="AS56" s="610" t="str">
        <f>IF(B56="","",VLOOKUP(B56,入力シート!$B$46:$CN$75,18,FALSE))</f>
        <v/>
      </c>
      <c r="AT56" s="610"/>
      <c r="AU56" s="610"/>
      <c r="AV56" s="610"/>
      <c r="AW56" s="610"/>
      <c r="AX56" s="611"/>
    </row>
    <row r="57" spans="2:50" ht="15.75" customHeight="1">
      <c r="B57" s="14" t="str">
        <f>IF(入力シート!D70="","",入力シート!B70)</f>
        <v/>
      </c>
      <c r="C57" s="324" t="str">
        <f>IF(B57="","",VLOOKUP(B57,入力シート!$B$46:$CN$108,3,FALSE))</f>
        <v/>
      </c>
      <c r="D57" s="324"/>
      <c r="E57" s="324"/>
      <c r="F57" s="324"/>
      <c r="G57" s="324"/>
      <c r="H57" s="324"/>
      <c r="I57" s="324"/>
      <c r="J57" s="324"/>
      <c r="K57" s="325"/>
      <c r="L57" s="178" t="str">
        <f>IF(入力シート!D70="","",入力シート!BJ70)</f>
        <v/>
      </c>
      <c r="M57" s="179"/>
      <c r="N57" s="179"/>
      <c r="O57" s="181" t="str">
        <f>IF(B57="","",VLOOKUP(B57,入力シート!$B$46:$CN$75,58,FALSE))</f>
        <v/>
      </c>
      <c r="P57" s="182"/>
      <c r="Q57" s="182"/>
      <c r="R57" s="182"/>
      <c r="S57" s="23" t="str">
        <f t="shared" si="13"/>
        <v/>
      </c>
      <c r="T57" s="290" t="str">
        <f>CONCATENATE(入力シート!W70,入力シート!Y70)</f>
        <v/>
      </c>
      <c r="U57" s="318"/>
      <c r="V57" s="181" t="str">
        <f>IF(B57="","",VLOOKUP(B57,入力シート!$B$46:$CN$75,61,FALSE))</f>
        <v/>
      </c>
      <c r="W57" s="182"/>
      <c r="X57" s="182"/>
      <c r="Y57" s="185"/>
      <c r="Z57" s="319" t="s">
        <v>303</v>
      </c>
      <c r="AA57" s="240"/>
      <c r="AB57" s="240"/>
      <c r="AC57" s="320"/>
      <c r="AD57" s="189" t="str">
        <f>IF(B57="","",VLOOKUP(B57,入力シート!$B$46:$CN$75,55,FALSE))</f>
        <v/>
      </c>
      <c r="AE57" s="190"/>
      <c r="AF57" s="190"/>
      <c r="AG57" s="190"/>
      <c r="AH57" s="190"/>
      <c r="AI57" s="190"/>
      <c r="AJ57" s="191"/>
      <c r="AK57" s="609" t="str">
        <f>IF(B57="","",VLOOKUP(B57,入力シート!$B$46:$CN$75,13,FALSE))</f>
        <v/>
      </c>
      <c r="AL57" s="610"/>
      <c r="AM57" s="610"/>
      <c r="AN57" s="610"/>
      <c r="AO57" s="610"/>
      <c r="AP57" s="610"/>
      <c r="AQ57" s="610"/>
      <c r="AR57" s="610"/>
      <c r="AS57" s="610" t="str">
        <f>IF(B57="","",VLOOKUP(B57,入力シート!$B$46:$CN$75,18,FALSE))</f>
        <v/>
      </c>
      <c r="AT57" s="610"/>
      <c r="AU57" s="610"/>
      <c r="AV57" s="610"/>
      <c r="AW57" s="610"/>
      <c r="AX57" s="611"/>
    </row>
    <row r="58" spans="2:50" ht="15.75" customHeight="1">
      <c r="B58" s="14" t="str">
        <f>IF(入力シート!D71="","",入力シート!B71)</f>
        <v/>
      </c>
      <c r="C58" s="324" t="str">
        <f>IF(B58="","",VLOOKUP(B58,入力シート!$B$46:$CN$108,3,FALSE))</f>
        <v/>
      </c>
      <c r="D58" s="324"/>
      <c r="E58" s="324"/>
      <c r="F58" s="324"/>
      <c r="G58" s="324"/>
      <c r="H58" s="324"/>
      <c r="I58" s="324"/>
      <c r="J58" s="324"/>
      <c r="K58" s="325"/>
      <c r="L58" s="178" t="str">
        <f>IF(入力シート!D71="","",入力シート!BJ71)</f>
        <v/>
      </c>
      <c r="M58" s="179"/>
      <c r="N58" s="179"/>
      <c r="O58" s="181" t="str">
        <f>IF(B58="","",VLOOKUP(B58,入力シート!$B$46:$CN$75,58,FALSE))</f>
        <v/>
      </c>
      <c r="P58" s="182"/>
      <c r="Q58" s="182"/>
      <c r="R58" s="182"/>
      <c r="S58" s="23" t="str">
        <f>IF(O58="","","×")</f>
        <v/>
      </c>
      <c r="T58" s="290" t="str">
        <f>CONCATENATE(入力シート!W71,入力シート!Y71)</f>
        <v/>
      </c>
      <c r="U58" s="318"/>
      <c r="V58" s="181" t="str">
        <f>IF(B58="","",VLOOKUP(B58,入力シート!$B$46:$CN$75,61,FALSE))</f>
        <v/>
      </c>
      <c r="W58" s="182"/>
      <c r="X58" s="182"/>
      <c r="Y58" s="185"/>
      <c r="Z58" s="319" t="s">
        <v>303</v>
      </c>
      <c r="AA58" s="240"/>
      <c r="AB58" s="240"/>
      <c r="AC58" s="320"/>
      <c r="AD58" s="189" t="str">
        <f>IF(B58="","",VLOOKUP(B58,入力シート!$B$46:$CN$75,55,FALSE))</f>
        <v/>
      </c>
      <c r="AE58" s="190"/>
      <c r="AF58" s="190"/>
      <c r="AG58" s="190"/>
      <c r="AH58" s="190"/>
      <c r="AI58" s="190"/>
      <c r="AJ58" s="191"/>
      <c r="AK58" s="609" t="str">
        <f>IF(B58="","",VLOOKUP(B58,入力シート!$B$46:$CN$75,13,FALSE))</f>
        <v/>
      </c>
      <c r="AL58" s="610"/>
      <c r="AM58" s="610"/>
      <c r="AN58" s="610"/>
      <c r="AO58" s="610"/>
      <c r="AP58" s="610"/>
      <c r="AQ58" s="610"/>
      <c r="AR58" s="610"/>
      <c r="AS58" s="610" t="str">
        <f>IF(B58="","",VLOOKUP(B58,入力シート!$B$46:$CN$75,18,FALSE))</f>
        <v/>
      </c>
      <c r="AT58" s="610"/>
      <c r="AU58" s="610"/>
      <c r="AV58" s="610"/>
      <c r="AW58" s="610"/>
      <c r="AX58" s="611"/>
    </row>
    <row r="59" spans="2:50" ht="15.75" customHeight="1">
      <c r="B59" s="14" t="str">
        <f>IF(入力シート!D72="","",入力シート!B72)</f>
        <v/>
      </c>
      <c r="C59" s="324" t="str">
        <f>IF(B59="","",VLOOKUP(B59,入力シート!$B$46:$CN$108,3,FALSE))</f>
        <v/>
      </c>
      <c r="D59" s="324"/>
      <c r="E59" s="324"/>
      <c r="F59" s="324"/>
      <c r="G59" s="324"/>
      <c r="H59" s="324"/>
      <c r="I59" s="324"/>
      <c r="J59" s="324"/>
      <c r="K59" s="325"/>
      <c r="L59" s="178" t="str">
        <f>IF(入力シート!D72="","",入力シート!BJ72)</f>
        <v/>
      </c>
      <c r="M59" s="179"/>
      <c r="N59" s="179"/>
      <c r="O59" s="181" t="str">
        <f>IF(B59="","",VLOOKUP(B59,入力シート!$B$46:$CN$75,58,FALSE))</f>
        <v/>
      </c>
      <c r="P59" s="182"/>
      <c r="Q59" s="182"/>
      <c r="R59" s="182"/>
      <c r="S59" s="23" t="str">
        <f t="shared" ref="S59:S62" si="14">IF(O59="","","×")</f>
        <v/>
      </c>
      <c r="T59" s="290" t="str">
        <f>CONCATENATE(入力シート!W72,入力シート!Y72)</f>
        <v/>
      </c>
      <c r="U59" s="318"/>
      <c r="V59" s="181" t="str">
        <f>IF(B59="","",VLOOKUP(B59,入力シート!$B$46:$CN$75,61,FALSE))</f>
        <v/>
      </c>
      <c r="W59" s="182"/>
      <c r="X59" s="182"/>
      <c r="Y59" s="185"/>
      <c r="Z59" s="319" t="s">
        <v>303</v>
      </c>
      <c r="AA59" s="240"/>
      <c r="AB59" s="240"/>
      <c r="AC59" s="320"/>
      <c r="AD59" s="189" t="str">
        <f>IF(B59="","",VLOOKUP(B59,入力シート!$B$46:$CN$75,55,FALSE))</f>
        <v/>
      </c>
      <c r="AE59" s="190"/>
      <c r="AF59" s="190"/>
      <c r="AG59" s="190"/>
      <c r="AH59" s="190"/>
      <c r="AI59" s="190"/>
      <c r="AJ59" s="191"/>
      <c r="AK59" s="609" t="str">
        <f>IF(B59="","",VLOOKUP(B59,入力シート!$B$46:$CN$75,13,FALSE))</f>
        <v/>
      </c>
      <c r="AL59" s="610"/>
      <c r="AM59" s="610"/>
      <c r="AN59" s="610"/>
      <c r="AO59" s="610"/>
      <c r="AP59" s="610"/>
      <c r="AQ59" s="610"/>
      <c r="AR59" s="610"/>
      <c r="AS59" s="610" t="str">
        <f>IF(B59="","",VLOOKUP(B59,入力シート!$B$46:$CN$75,18,FALSE))</f>
        <v/>
      </c>
      <c r="AT59" s="610"/>
      <c r="AU59" s="610"/>
      <c r="AV59" s="610"/>
      <c r="AW59" s="610"/>
      <c r="AX59" s="611"/>
    </row>
    <row r="60" spans="2:50" ht="15.75" customHeight="1">
      <c r="B60" s="14" t="str">
        <f>IF(入力シート!D73="","",入力シート!B73)</f>
        <v/>
      </c>
      <c r="C60" s="324" t="str">
        <f>IF(B60="","",VLOOKUP(B60,入力シート!$B$46:$CN$108,3,FALSE))</f>
        <v/>
      </c>
      <c r="D60" s="324"/>
      <c r="E60" s="324"/>
      <c r="F60" s="324"/>
      <c r="G60" s="324"/>
      <c r="H60" s="324"/>
      <c r="I60" s="324"/>
      <c r="J60" s="324"/>
      <c r="K60" s="325"/>
      <c r="L60" s="178" t="str">
        <f>IF(入力シート!D73="","",入力シート!BJ73)</f>
        <v/>
      </c>
      <c r="M60" s="179"/>
      <c r="N60" s="179"/>
      <c r="O60" s="181" t="str">
        <f>IF(B60="","",VLOOKUP(B60,入力シート!$B$46:$CN$75,58,FALSE))</f>
        <v/>
      </c>
      <c r="P60" s="182"/>
      <c r="Q60" s="182"/>
      <c r="R60" s="182"/>
      <c r="S60" s="23" t="str">
        <f t="shared" si="14"/>
        <v/>
      </c>
      <c r="T60" s="290" t="str">
        <f>CONCATENATE(入力シート!W73,入力シート!Y73)</f>
        <v/>
      </c>
      <c r="U60" s="318"/>
      <c r="V60" s="181" t="str">
        <f>IF(B60="","",VLOOKUP(B60,入力シート!$B$46:$CN$75,61,FALSE))</f>
        <v/>
      </c>
      <c r="W60" s="182"/>
      <c r="X60" s="182"/>
      <c r="Y60" s="185"/>
      <c r="Z60" s="319" t="s">
        <v>303</v>
      </c>
      <c r="AA60" s="240"/>
      <c r="AB60" s="240"/>
      <c r="AC60" s="320"/>
      <c r="AD60" s="189" t="str">
        <f>IF(B60="","",VLOOKUP(B60,入力シート!$B$46:$CN$75,55,FALSE))</f>
        <v/>
      </c>
      <c r="AE60" s="190"/>
      <c r="AF60" s="190"/>
      <c r="AG60" s="190"/>
      <c r="AH60" s="190"/>
      <c r="AI60" s="190"/>
      <c r="AJ60" s="191"/>
      <c r="AK60" s="609" t="str">
        <f>IF(B60="","",VLOOKUP(B60,入力シート!$B$46:$CN$75,13,FALSE))</f>
        <v/>
      </c>
      <c r="AL60" s="610"/>
      <c r="AM60" s="610"/>
      <c r="AN60" s="610"/>
      <c r="AO60" s="610"/>
      <c r="AP60" s="610"/>
      <c r="AQ60" s="610"/>
      <c r="AR60" s="610"/>
      <c r="AS60" s="610" t="str">
        <f>IF(B60="","",VLOOKUP(B60,入力シート!$B$46:$CN$75,18,FALSE))</f>
        <v/>
      </c>
      <c r="AT60" s="610"/>
      <c r="AU60" s="610"/>
      <c r="AV60" s="610"/>
      <c r="AW60" s="610"/>
      <c r="AX60" s="611"/>
    </row>
    <row r="61" spans="2:50" ht="15.75" customHeight="1">
      <c r="B61" s="14" t="str">
        <f>IF(入力シート!D74="","",入力シート!B74)</f>
        <v/>
      </c>
      <c r="C61" s="324" t="str">
        <f>IF(B61="","",VLOOKUP(B61,入力シート!$B$46:$CN$108,3,FALSE))</f>
        <v/>
      </c>
      <c r="D61" s="324"/>
      <c r="E61" s="324"/>
      <c r="F61" s="324"/>
      <c r="G61" s="324"/>
      <c r="H61" s="324"/>
      <c r="I61" s="324"/>
      <c r="J61" s="324"/>
      <c r="K61" s="325"/>
      <c r="L61" s="178" t="str">
        <f>IF(入力シート!D74="","",入力シート!BJ74)</f>
        <v/>
      </c>
      <c r="M61" s="179"/>
      <c r="N61" s="179"/>
      <c r="O61" s="181" t="str">
        <f>IF(B61="","",VLOOKUP(B61,入力シート!$B$46:$CN$75,58,FALSE))</f>
        <v/>
      </c>
      <c r="P61" s="182"/>
      <c r="Q61" s="182"/>
      <c r="R61" s="182"/>
      <c r="S61" s="23" t="str">
        <f t="shared" si="14"/>
        <v/>
      </c>
      <c r="T61" s="290" t="str">
        <f>CONCATENATE(入力シート!W74,入力シート!Y74)</f>
        <v/>
      </c>
      <c r="U61" s="318"/>
      <c r="V61" s="181" t="str">
        <f>IF(B61="","",VLOOKUP(B61,入力シート!$B$46:$CN$75,61,FALSE))</f>
        <v/>
      </c>
      <c r="W61" s="182"/>
      <c r="X61" s="182"/>
      <c r="Y61" s="185"/>
      <c r="Z61" s="319" t="s">
        <v>303</v>
      </c>
      <c r="AA61" s="240"/>
      <c r="AB61" s="240"/>
      <c r="AC61" s="320"/>
      <c r="AD61" s="189" t="str">
        <f>IF(B61="","",VLOOKUP(B61,入力シート!$B$46:$CN$75,55,FALSE))</f>
        <v/>
      </c>
      <c r="AE61" s="190"/>
      <c r="AF61" s="190"/>
      <c r="AG61" s="190"/>
      <c r="AH61" s="190"/>
      <c r="AI61" s="190"/>
      <c r="AJ61" s="191"/>
      <c r="AK61" s="609" t="str">
        <f>IF(B61="","",VLOOKUP(B61,入力シート!$B$46:$CN$75,13,FALSE))</f>
        <v/>
      </c>
      <c r="AL61" s="610"/>
      <c r="AM61" s="610"/>
      <c r="AN61" s="610"/>
      <c r="AO61" s="610"/>
      <c r="AP61" s="610"/>
      <c r="AQ61" s="610"/>
      <c r="AR61" s="610"/>
      <c r="AS61" s="610" t="str">
        <f>IF(B61="","",VLOOKUP(B61,入力シート!$B$46:$CN$75,18,FALSE))</f>
        <v/>
      </c>
      <c r="AT61" s="610"/>
      <c r="AU61" s="610"/>
      <c r="AV61" s="610"/>
      <c r="AW61" s="610"/>
      <c r="AX61" s="611"/>
    </row>
    <row r="62" spans="2:50" ht="15.75" customHeight="1">
      <c r="B62" s="14" t="str">
        <f>IF(入力シート!D75="","",入力シート!B75)</f>
        <v/>
      </c>
      <c r="C62" s="324" t="str">
        <f>IF(B62="","",VLOOKUP(B62,入力シート!$B$46:$CN$108,3,FALSE))</f>
        <v/>
      </c>
      <c r="D62" s="324"/>
      <c r="E62" s="324"/>
      <c r="F62" s="324"/>
      <c r="G62" s="324"/>
      <c r="H62" s="324"/>
      <c r="I62" s="324"/>
      <c r="J62" s="324"/>
      <c r="K62" s="325"/>
      <c r="L62" s="178" t="str">
        <f>IF(入力シート!D75="","",入力シート!BJ75)</f>
        <v/>
      </c>
      <c r="M62" s="179"/>
      <c r="N62" s="179"/>
      <c r="O62" s="181" t="str">
        <f>IF(B62="","",VLOOKUP(B62,入力シート!$B$46:$CN$75,58,FALSE))</f>
        <v/>
      </c>
      <c r="P62" s="182"/>
      <c r="Q62" s="182"/>
      <c r="R62" s="182"/>
      <c r="S62" s="23" t="str">
        <f t="shared" si="14"/>
        <v/>
      </c>
      <c r="T62" s="290" t="str">
        <f>CONCATENATE(入力シート!W75,入力シート!Y75)</f>
        <v/>
      </c>
      <c r="U62" s="318"/>
      <c r="V62" s="181" t="str">
        <f>IF(B62="","",VLOOKUP(B62,入力シート!$B$46:$CN$75,61,FALSE))</f>
        <v/>
      </c>
      <c r="W62" s="182"/>
      <c r="X62" s="182"/>
      <c r="Y62" s="185"/>
      <c r="Z62" s="319" t="s">
        <v>303</v>
      </c>
      <c r="AA62" s="240"/>
      <c r="AB62" s="240"/>
      <c r="AC62" s="320"/>
      <c r="AD62" s="189" t="str">
        <f>IF(B62="","",VLOOKUP(B62,入力シート!$B$46:$CN$75,55,FALSE))</f>
        <v/>
      </c>
      <c r="AE62" s="190"/>
      <c r="AF62" s="190"/>
      <c r="AG62" s="190"/>
      <c r="AH62" s="190"/>
      <c r="AI62" s="190"/>
      <c r="AJ62" s="191"/>
      <c r="AK62" s="609" t="str">
        <f>IF(B62="","",VLOOKUP(B62,入力シート!$B$46:$CN$75,13,FALSE))</f>
        <v/>
      </c>
      <c r="AL62" s="610"/>
      <c r="AM62" s="610"/>
      <c r="AN62" s="610"/>
      <c r="AO62" s="610"/>
      <c r="AP62" s="610"/>
      <c r="AQ62" s="610"/>
      <c r="AR62" s="610"/>
      <c r="AS62" s="610" t="str">
        <f>IF(B62="","",VLOOKUP(B62,入力シート!$B$46:$CN$75,18,FALSE))</f>
        <v/>
      </c>
      <c r="AT62" s="610"/>
      <c r="AU62" s="610"/>
      <c r="AV62" s="610"/>
      <c r="AW62" s="610"/>
      <c r="AX62" s="611"/>
    </row>
    <row r="63" spans="2:50" ht="15.75" customHeight="1">
      <c r="B63" s="14"/>
      <c r="C63" s="32"/>
      <c r="D63" s="32"/>
      <c r="E63" s="32"/>
      <c r="F63" s="32"/>
      <c r="G63" s="32"/>
      <c r="H63" s="32"/>
      <c r="I63" s="32"/>
      <c r="J63" s="32"/>
      <c r="K63" s="33"/>
      <c r="L63" s="19"/>
      <c r="M63" s="2"/>
      <c r="N63" s="2"/>
      <c r="O63" s="21"/>
      <c r="P63" s="22"/>
      <c r="Q63" s="22"/>
      <c r="R63" s="22"/>
      <c r="S63" s="23"/>
      <c r="T63" s="24"/>
      <c r="U63" s="25"/>
      <c r="V63" s="21"/>
      <c r="W63" s="22"/>
      <c r="X63" s="22"/>
      <c r="Y63" s="26"/>
      <c r="Z63" s="27"/>
      <c r="AC63" s="28"/>
      <c r="AD63" s="46"/>
      <c r="AE63" s="62"/>
      <c r="AF63" s="62"/>
      <c r="AG63" s="62"/>
      <c r="AH63" s="62"/>
      <c r="AI63" s="62"/>
      <c r="AJ63" s="45"/>
      <c r="AK63" s="29"/>
      <c r="AL63" s="30"/>
      <c r="AM63" s="30"/>
      <c r="AN63" s="30"/>
      <c r="AO63" s="30"/>
      <c r="AP63" s="30"/>
      <c r="AQ63" s="30"/>
      <c r="AR63" s="30"/>
      <c r="AS63" s="30"/>
      <c r="AT63" s="30"/>
      <c r="AU63" s="30"/>
      <c r="AV63" s="30"/>
      <c r="AW63" s="30"/>
      <c r="AX63" s="31"/>
    </row>
    <row r="64" spans="2:50" ht="15.75">
      <c r="B64" s="14" t="s">
        <v>308</v>
      </c>
      <c r="C64" s="32"/>
      <c r="D64" s="32"/>
      <c r="E64" s="32"/>
      <c r="F64" s="32"/>
      <c r="G64" s="32"/>
      <c r="H64" s="32"/>
      <c r="I64" s="32"/>
      <c r="J64" s="32"/>
      <c r="K64" s="33"/>
      <c r="L64" s="19"/>
      <c r="M64" s="2"/>
      <c r="N64" s="2"/>
      <c r="O64" s="21"/>
      <c r="P64" s="22"/>
      <c r="Q64" s="22"/>
      <c r="R64" s="22"/>
      <c r="S64" s="23"/>
      <c r="T64" s="24"/>
      <c r="U64" s="25"/>
      <c r="V64" s="312">
        <f>SUM(V65:Y95)</f>
        <v>0</v>
      </c>
      <c r="W64" s="313"/>
      <c r="X64" s="313"/>
      <c r="Y64" s="314"/>
      <c r="Z64" s="57"/>
      <c r="AA64" s="58"/>
      <c r="AB64" s="58"/>
      <c r="AC64" s="59"/>
      <c r="AD64" s="46"/>
      <c r="AE64" s="62"/>
      <c r="AF64" s="62"/>
      <c r="AG64" s="62"/>
      <c r="AH64" s="62"/>
      <c r="AI64" s="62"/>
      <c r="AJ64" s="45"/>
      <c r="AK64" s="315" t="s">
        <v>19</v>
      </c>
      <c r="AL64" s="316"/>
      <c r="AM64" s="316"/>
      <c r="AN64" s="316"/>
      <c r="AO64" s="316"/>
      <c r="AP64" s="316"/>
      <c r="AQ64" s="316"/>
      <c r="AR64" s="316"/>
      <c r="AS64" s="316"/>
      <c r="AT64" s="316"/>
      <c r="AU64" s="316"/>
      <c r="AV64" s="316"/>
      <c r="AW64" s="316"/>
      <c r="AX64" s="317"/>
    </row>
    <row r="65" spans="2:50">
      <c r="B65" s="14" t="str">
        <f>IF(入力シート!D79="","",入力シート!B79)</f>
        <v/>
      </c>
      <c r="C65" s="324" t="str">
        <f>IF(B65="","",VLOOKUP(B65,入力シート!$B$79:$AZ$108,3,FALSE))</f>
        <v/>
      </c>
      <c r="D65" s="324"/>
      <c r="E65" s="324"/>
      <c r="F65" s="324"/>
      <c r="G65" s="324"/>
      <c r="H65" s="324"/>
      <c r="I65" s="324"/>
      <c r="J65" s="324"/>
      <c r="K65" s="325"/>
      <c r="L65" s="178" t="str">
        <f>O65</f>
        <v/>
      </c>
      <c r="M65" s="179"/>
      <c r="N65" s="179"/>
      <c r="O65" s="181" t="str">
        <f>IF(B65="","",VLOOKUP(B65,入力シート!$B$79:$AZ$108,43,FALSE))</f>
        <v/>
      </c>
      <c r="P65" s="182"/>
      <c r="Q65" s="182"/>
      <c r="R65" s="182"/>
      <c r="S65" s="23" t="str">
        <f>IF(入力シート!D79="","","－")</f>
        <v/>
      </c>
      <c r="T65" s="183" t="str">
        <f>IF(B65="","",VLOOKUP(B65,入力シート!$B$79:$AZ$108,46,FALSE))</f>
        <v/>
      </c>
      <c r="U65" s="184"/>
      <c r="V65" s="181" t="str">
        <f>IF(B65="","",VLOOKUP(B65,入力シート!$B$79:$AZ$108,49,FALSE))</f>
        <v/>
      </c>
      <c r="W65" s="182"/>
      <c r="X65" s="182"/>
      <c r="Y65" s="185"/>
      <c r="Z65" s="186" t="str">
        <f t="shared" ref="Z65" si="15">T65</f>
        <v/>
      </c>
      <c r="AA65" s="187"/>
      <c r="AB65" s="187"/>
      <c r="AC65" s="188"/>
      <c r="AD65" s="608" t="str">
        <f>IF(B65="","",VLOOKUP(B65,入力シート!$B$79:$AZ$108,27,FALSE))</f>
        <v/>
      </c>
      <c r="AE65" s="606"/>
      <c r="AF65" s="606"/>
      <c r="AG65" s="606"/>
      <c r="AH65" s="606"/>
      <c r="AI65" s="606"/>
      <c r="AJ65" s="607"/>
      <c r="AK65" s="627" t="str">
        <f>IF(B65="","",VLOOKUP(B65,入力シート!$B$79:$AZ$108,18,FALSE))</f>
        <v/>
      </c>
      <c r="AL65" s="628"/>
      <c r="AM65" s="628"/>
      <c r="AN65" s="628"/>
      <c r="AO65" s="628"/>
      <c r="AP65" s="628"/>
      <c r="AQ65" s="628"/>
      <c r="AR65" s="628"/>
      <c r="AS65" s="628"/>
      <c r="AT65" s="628"/>
      <c r="AU65" s="628"/>
      <c r="AV65" s="628"/>
      <c r="AW65" s="628"/>
      <c r="AX65" s="629"/>
    </row>
    <row r="66" spans="2:50" ht="15.75" customHeight="1">
      <c r="B66" s="14" t="str">
        <f>IF(入力シート!D80="","",入力シート!B80)</f>
        <v/>
      </c>
      <c r="C66" s="324" t="str">
        <f>IF(B66="","",VLOOKUP(B66,入力シート!$B$79:$AZ$108,3,FALSE))</f>
        <v/>
      </c>
      <c r="D66" s="324"/>
      <c r="E66" s="324"/>
      <c r="F66" s="324"/>
      <c r="G66" s="324"/>
      <c r="H66" s="324"/>
      <c r="I66" s="324"/>
      <c r="J66" s="324"/>
      <c r="K66" s="325"/>
      <c r="L66" s="178" t="str">
        <f t="shared" ref="L66:L94" si="16">O66</f>
        <v/>
      </c>
      <c r="M66" s="179"/>
      <c r="N66" s="179"/>
      <c r="O66" s="181" t="str">
        <f>IF(B66="","",VLOOKUP(B66,入力シート!$B$79:$AZ$108,43,FALSE))</f>
        <v/>
      </c>
      <c r="P66" s="182"/>
      <c r="Q66" s="182"/>
      <c r="R66" s="182"/>
      <c r="S66" s="23" t="str">
        <f>IF(入力シート!D80="","","－")</f>
        <v/>
      </c>
      <c r="T66" s="183" t="str">
        <f>IF(B66="","",VLOOKUP(B66,入力シート!$B$79:$AZ$108,46,FALSE))</f>
        <v/>
      </c>
      <c r="U66" s="184"/>
      <c r="V66" s="181" t="str">
        <f>IF(B66="","",VLOOKUP(B66,入力シート!$B$79:$AZ$108,49,FALSE))</f>
        <v/>
      </c>
      <c r="W66" s="182"/>
      <c r="X66" s="182"/>
      <c r="Y66" s="185"/>
      <c r="Z66" s="186" t="str">
        <f t="shared" ref="Z66:Z94" si="17">T66</f>
        <v/>
      </c>
      <c r="AA66" s="187"/>
      <c r="AB66" s="187"/>
      <c r="AC66" s="188"/>
      <c r="AD66" s="608" t="str">
        <f>IF(B66="","",VLOOKUP(B66,入力シート!$B$79:$AZ$108,27,FALSE))</f>
        <v/>
      </c>
      <c r="AE66" s="606"/>
      <c r="AF66" s="606"/>
      <c r="AG66" s="606"/>
      <c r="AH66" s="606"/>
      <c r="AI66" s="606"/>
      <c r="AJ66" s="607"/>
      <c r="AK66" s="627" t="str">
        <f>IF(B66="","",VLOOKUP(B66,入力シート!$B$79:$AZ$108,18,FALSE))</f>
        <v/>
      </c>
      <c r="AL66" s="628"/>
      <c r="AM66" s="628"/>
      <c r="AN66" s="628"/>
      <c r="AO66" s="628"/>
      <c r="AP66" s="628"/>
      <c r="AQ66" s="628"/>
      <c r="AR66" s="628"/>
      <c r="AS66" s="628"/>
      <c r="AT66" s="628"/>
      <c r="AU66" s="628"/>
      <c r="AV66" s="628"/>
      <c r="AW66" s="628"/>
      <c r="AX66" s="629"/>
    </row>
    <row r="67" spans="2:50" ht="15.75" customHeight="1">
      <c r="B67" s="14" t="str">
        <f>IF(入力シート!D81="","",入力シート!B81)</f>
        <v/>
      </c>
      <c r="C67" s="324" t="str">
        <f>IF(B67="","",VLOOKUP(B67,入力シート!$B$79:$AZ$108,3,FALSE))</f>
        <v/>
      </c>
      <c r="D67" s="324"/>
      <c r="E67" s="324"/>
      <c r="F67" s="324"/>
      <c r="G67" s="324"/>
      <c r="H67" s="324"/>
      <c r="I67" s="324"/>
      <c r="J67" s="324"/>
      <c r="K67" s="325"/>
      <c r="L67" s="178" t="str">
        <f t="shared" si="16"/>
        <v/>
      </c>
      <c r="M67" s="179"/>
      <c r="N67" s="179"/>
      <c r="O67" s="181" t="str">
        <f>IF(B67="","",VLOOKUP(B67,入力シート!$B$79:$AZ$108,43,FALSE))</f>
        <v/>
      </c>
      <c r="P67" s="182"/>
      <c r="Q67" s="182"/>
      <c r="R67" s="182"/>
      <c r="S67" s="23" t="str">
        <f>IF(入力シート!D81="","","－")</f>
        <v/>
      </c>
      <c r="T67" s="183" t="str">
        <f>IF(B67="","",VLOOKUP(B67,入力シート!$B$79:$AZ$108,46,FALSE))</f>
        <v/>
      </c>
      <c r="U67" s="184"/>
      <c r="V67" s="181" t="str">
        <f>IF(B67="","",VLOOKUP(B67,入力シート!$B$79:$AZ$108,49,FALSE))</f>
        <v/>
      </c>
      <c r="W67" s="182"/>
      <c r="X67" s="182"/>
      <c r="Y67" s="185"/>
      <c r="Z67" s="186" t="str">
        <f t="shared" si="17"/>
        <v/>
      </c>
      <c r="AA67" s="187"/>
      <c r="AB67" s="187"/>
      <c r="AC67" s="188"/>
      <c r="AD67" s="608" t="str">
        <f>IF(B67="","",VLOOKUP(B67,入力シート!$B$79:$AZ$108,27,FALSE))</f>
        <v/>
      </c>
      <c r="AE67" s="606"/>
      <c r="AF67" s="606"/>
      <c r="AG67" s="606"/>
      <c r="AH67" s="606"/>
      <c r="AI67" s="606"/>
      <c r="AJ67" s="607"/>
      <c r="AK67" s="627" t="str">
        <f>IF(B67="","",VLOOKUP(B67,入力シート!$B$79:$AZ$108,18,FALSE))</f>
        <v/>
      </c>
      <c r="AL67" s="628"/>
      <c r="AM67" s="628"/>
      <c r="AN67" s="628"/>
      <c r="AO67" s="628"/>
      <c r="AP67" s="628"/>
      <c r="AQ67" s="628"/>
      <c r="AR67" s="628"/>
      <c r="AS67" s="628"/>
      <c r="AT67" s="628"/>
      <c r="AU67" s="628"/>
      <c r="AV67" s="628"/>
      <c r="AW67" s="628"/>
      <c r="AX67" s="629"/>
    </row>
    <row r="68" spans="2:50" ht="15.75" customHeight="1">
      <c r="B68" s="14" t="str">
        <f>IF(入力シート!D82="","",入力シート!B82)</f>
        <v/>
      </c>
      <c r="C68" s="324" t="str">
        <f>IF(B68="","",VLOOKUP(B68,入力シート!$B$79:$AZ$108,3,FALSE))</f>
        <v/>
      </c>
      <c r="D68" s="324"/>
      <c r="E68" s="324"/>
      <c r="F68" s="324"/>
      <c r="G68" s="324"/>
      <c r="H68" s="324"/>
      <c r="I68" s="324"/>
      <c r="J68" s="324"/>
      <c r="K68" s="325"/>
      <c r="L68" s="178" t="str">
        <f t="shared" si="16"/>
        <v/>
      </c>
      <c r="M68" s="179"/>
      <c r="N68" s="179"/>
      <c r="O68" s="181" t="str">
        <f>IF(B68="","",VLOOKUP(B68,入力シート!$B$79:$AZ$108,43,FALSE))</f>
        <v/>
      </c>
      <c r="P68" s="182"/>
      <c r="Q68" s="182"/>
      <c r="R68" s="182"/>
      <c r="S68" s="23" t="str">
        <f>IF(入力シート!D82="","","－")</f>
        <v/>
      </c>
      <c r="T68" s="183" t="str">
        <f>IF(B68="","",VLOOKUP(B68,入力シート!$B$79:$AZ$108,46,FALSE))</f>
        <v/>
      </c>
      <c r="U68" s="184"/>
      <c r="V68" s="181" t="str">
        <f>IF(B68="","",VLOOKUP(B68,入力シート!$B$79:$AZ$108,49,FALSE))</f>
        <v/>
      </c>
      <c r="W68" s="182"/>
      <c r="X68" s="182"/>
      <c r="Y68" s="185"/>
      <c r="Z68" s="186" t="str">
        <f t="shared" si="17"/>
        <v/>
      </c>
      <c r="AA68" s="187"/>
      <c r="AB68" s="187"/>
      <c r="AC68" s="188"/>
      <c r="AD68" s="608" t="str">
        <f>IF(B68="","",VLOOKUP(B68,入力シート!$B$79:$AZ$108,27,FALSE))</f>
        <v/>
      </c>
      <c r="AE68" s="606"/>
      <c r="AF68" s="606"/>
      <c r="AG68" s="606"/>
      <c r="AH68" s="606"/>
      <c r="AI68" s="606"/>
      <c r="AJ68" s="607"/>
      <c r="AK68" s="612" t="str">
        <f>IF(B68="","",VLOOKUP(B68,入力シート!$B$79:$AZ$108,18,FALSE))</f>
        <v/>
      </c>
      <c r="AL68" s="612"/>
      <c r="AM68" s="612"/>
      <c r="AN68" s="612"/>
      <c r="AO68" s="612"/>
      <c r="AP68" s="612"/>
      <c r="AQ68" s="612"/>
      <c r="AR68" s="612"/>
      <c r="AS68" s="612"/>
      <c r="AT68" s="612"/>
      <c r="AU68" s="612"/>
      <c r="AV68" s="612"/>
      <c r="AW68" s="612"/>
      <c r="AX68" s="613"/>
    </row>
    <row r="69" spans="2:50" ht="15.75" customHeight="1">
      <c r="B69" s="14" t="str">
        <f>IF(入力シート!D83="","",入力シート!B83)</f>
        <v/>
      </c>
      <c r="C69" s="324" t="str">
        <f>IF(B69="","",VLOOKUP(B69,入力シート!$B$79:$AZ$108,3,FALSE))</f>
        <v/>
      </c>
      <c r="D69" s="324"/>
      <c r="E69" s="324"/>
      <c r="F69" s="324"/>
      <c r="G69" s="324"/>
      <c r="H69" s="324"/>
      <c r="I69" s="324"/>
      <c r="J69" s="324"/>
      <c r="K69" s="325"/>
      <c r="L69" s="178" t="str">
        <f t="shared" si="16"/>
        <v/>
      </c>
      <c r="M69" s="179"/>
      <c r="N69" s="179"/>
      <c r="O69" s="181" t="str">
        <f>IF(B69="","",VLOOKUP(B69,入力シート!$B$79:$AZ$108,43,FALSE))</f>
        <v/>
      </c>
      <c r="P69" s="182"/>
      <c r="Q69" s="182"/>
      <c r="R69" s="182"/>
      <c r="S69" s="23" t="str">
        <f>IF(入力シート!D83="","","－")</f>
        <v/>
      </c>
      <c r="T69" s="183" t="str">
        <f>IF(B69="","",VLOOKUP(B69,入力シート!$B$79:$AZ$108,46,FALSE))</f>
        <v/>
      </c>
      <c r="U69" s="184"/>
      <c r="V69" s="181" t="str">
        <f>IF(B69="","",VLOOKUP(B69,入力シート!$B$79:$AZ$108,49,FALSE))</f>
        <v/>
      </c>
      <c r="W69" s="182"/>
      <c r="X69" s="182"/>
      <c r="Y69" s="185"/>
      <c r="Z69" s="186" t="str">
        <f t="shared" si="17"/>
        <v/>
      </c>
      <c r="AA69" s="187"/>
      <c r="AB69" s="187"/>
      <c r="AC69" s="188"/>
      <c r="AD69" s="608" t="str">
        <f>IF(B69="","",VLOOKUP(B69,入力シート!$B$79:$AZ$108,27,FALSE))</f>
        <v/>
      </c>
      <c r="AE69" s="606"/>
      <c r="AF69" s="606"/>
      <c r="AG69" s="606"/>
      <c r="AH69" s="606"/>
      <c r="AI69" s="606"/>
      <c r="AJ69" s="607"/>
      <c r="AK69" s="612" t="str">
        <f>IF(B69="","",VLOOKUP(B69,入力シート!$B$79:$AZ$108,18,FALSE))</f>
        <v/>
      </c>
      <c r="AL69" s="612"/>
      <c r="AM69" s="612"/>
      <c r="AN69" s="612"/>
      <c r="AO69" s="612"/>
      <c r="AP69" s="612"/>
      <c r="AQ69" s="612"/>
      <c r="AR69" s="612"/>
      <c r="AS69" s="612"/>
      <c r="AT69" s="612"/>
      <c r="AU69" s="612"/>
      <c r="AV69" s="612"/>
      <c r="AW69" s="612"/>
      <c r="AX69" s="613"/>
    </row>
    <row r="70" spans="2:50" ht="15.75" customHeight="1">
      <c r="B70" s="14" t="str">
        <f>IF(入力シート!D84="","",入力シート!B84)</f>
        <v/>
      </c>
      <c r="C70" s="324" t="str">
        <f>IF(B70="","",VLOOKUP(B70,入力シート!$B$79:$AZ$108,3,FALSE))</f>
        <v/>
      </c>
      <c r="D70" s="324"/>
      <c r="E70" s="324"/>
      <c r="F70" s="324"/>
      <c r="G70" s="324"/>
      <c r="H70" s="324"/>
      <c r="I70" s="324"/>
      <c r="J70" s="324"/>
      <c r="K70" s="325"/>
      <c r="L70" s="178" t="str">
        <f t="shared" si="16"/>
        <v/>
      </c>
      <c r="M70" s="179"/>
      <c r="N70" s="179"/>
      <c r="O70" s="181" t="str">
        <f>IF(B70="","",VLOOKUP(B70,入力シート!$B$79:$AZ$108,43,FALSE))</f>
        <v/>
      </c>
      <c r="P70" s="182"/>
      <c r="Q70" s="182"/>
      <c r="R70" s="182"/>
      <c r="S70" s="23" t="str">
        <f>IF(入力シート!D84="","","－")</f>
        <v/>
      </c>
      <c r="T70" s="183" t="str">
        <f>IF(B70="","",VLOOKUP(B70,入力シート!$B$79:$AZ$108,46,FALSE))</f>
        <v/>
      </c>
      <c r="U70" s="184"/>
      <c r="V70" s="181" t="str">
        <f>IF(B70="","",VLOOKUP(B70,入力シート!$B$79:$AZ$108,49,FALSE))</f>
        <v/>
      </c>
      <c r="W70" s="182"/>
      <c r="X70" s="182"/>
      <c r="Y70" s="185"/>
      <c r="Z70" s="186" t="str">
        <f t="shared" si="17"/>
        <v/>
      </c>
      <c r="AA70" s="187"/>
      <c r="AB70" s="187"/>
      <c r="AC70" s="188"/>
      <c r="AD70" s="608" t="str">
        <f>IF(B70="","",VLOOKUP(B70,入力シート!$B$79:$AZ$108,27,FALSE))</f>
        <v/>
      </c>
      <c r="AE70" s="606"/>
      <c r="AF70" s="606"/>
      <c r="AG70" s="606"/>
      <c r="AH70" s="606"/>
      <c r="AI70" s="606"/>
      <c r="AJ70" s="607"/>
      <c r="AK70" s="612" t="str">
        <f>IF(B70="","",VLOOKUP(B70,入力シート!$B$79:$AZ$108,18,FALSE))</f>
        <v/>
      </c>
      <c r="AL70" s="612"/>
      <c r="AM70" s="612"/>
      <c r="AN70" s="612"/>
      <c r="AO70" s="612"/>
      <c r="AP70" s="612"/>
      <c r="AQ70" s="612"/>
      <c r="AR70" s="612"/>
      <c r="AS70" s="612"/>
      <c r="AT70" s="612"/>
      <c r="AU70" s="612"/>
      <c r="AV70" s="612"/>
      <c r="AW70" s="612"/>
      <c r="AX70" s="613"/>
    </row>
    <row r="71" spans="2:50" ht="15.75" customHeight="1">
      <c r="B71" s="14" t="str">
        <f>IF(入力シート!D85="","",入力シート!B85)</f>
        <v/>
      </c>
      <c r="C71" s="324" t="str">
        <f>IF(B71="","",VLOOKUP(B71,入力シート!$B$79:$AZ$108,3,FALSE))</f>
        <v/>
      </c>
      <c r="D71" s="324"/>
      <c r="E71" s="324"/>
      <c r="F71" s="324"/>
      <c r="G71" s="324"/>
      <c r="H71" s="324"/>
      <c r="I71" s="324"/>
      <c r="J71" s="324"/>
      <c r="K71" s="325"/>
      <c r="L71" s="178" t="str">
        <f t="shared" si="16"/>
        <v/>
      </c>
      <c r="M71" s="179"/>
      <c r="N71" s="179"/>
      <c r="O71" s="181" t="str">
        <f>IF(B71="","",VLOOKUP(B71,入力シート!$B$79:$AZ$108,43,FALSE))</f>
        <v/>
      </c>
      <c r="P71" s="182"/>
      <c r="Q71" s="182"/>
      <c r="R71" s="182"/>
      <c r="S71" s="23" t="str">
        <f>IF(入力シート!D85="","","－")</f>
        <v/>
      </c>
      <c r="T71" s="183" t="str">
        <f>IF(B71="","",VLOOKUP(B71,入力シート!$B$79:$AZ$108,46,FALSE))</f>
        <v/>
      </c>
      <c r="U71" s="184"/>
      <c r="V71" s="181" t="str">
        <f>IF(B71="","",VLOOKUP(B71,入力シート!$B$79:$AZ$108,49,FALSE))</f>
        <v/>
      </c>
      <c r="W71" s="182"/>
      <c r="X71" s="182"/>
      <c r="Y71" s="185"/>
      <c r="Z71" s="186" t="str">
        <f t="shared" si="17"/>
        <v/>
      </c>
      <c r="AA71" s="187"/>
      <c r="AB71" s="187"/>
      <c r="AC71" s="188"/>
      <c r="AD71" s="608" t="str">
        <f>IF(B71="","",VLOOKUP(B71,入力シート!$B$79:$AZ$108,27,FALSE))</f>
        <v/>
      </c>
      <c r="AE71" s="606"/>
      <c r="AF71" s="606"/>
      <c r="AG71" s="606"/>
      <c r="AH71" s="606"/>
      <c r="AI71" s="606"/>
      <c r="AJ71" s="607"/>
      <c r="AK71" s="612" t="str">
        <f>IF(B71="","",VLOOKUP(B71,入力シート!$B$79:$AZ$108,18,FALSE))</f>
        <v/>
      </c>
      <c r="AL71" s="612"/>
      <c r="AM71" s="612"/>
      <c r="AN71" s="612"/>
      <c r="AO71" s="612"/>
      <c r="AP71" s="612"/>
      <c r="AQ71" s="612"/>
      <c r="AR71" s="612"/>
      <c r="AS71" s="612"/>
      <c r="AT71" s="612"/>
      <c r="AU71" s="612"/>
      <c r="AV71" s="612"/>
      <c r="AW71" s="612"/>
      <c r="AX71" s="613"/>
    </row>
    <row r="72" spans="2:50" ht="15.75" customHeight="1">
      <c r="B72" s="14" t="str">
        <f>IF(入力シート!D86="","",入力シート!B86)</f>
        <v/>
      </c>
      <c r="C72" s="324" t="str">
        <f>IF(B72="","",VLOOKUP(B72,入力シート!$B$79:$AZ$108,3,FALSE))</f>
        <v/>
      </c>
      <c r="D72" s="324"/>
      <c r="E72" s="324"/>
      <c r="F72" s="324"/>
      <c r="G72" s="324"/>
      <c r="H72" s="324"/>
      <c r="I72" s="324"/>
      <c r="J72" s="324"/>
      <c r="K72" s="325"/>
      <c r="L72" s="178" t="str">
        <f t="shared" si="16"/>
        <v/>
      </c>
      <c r="M72" s="179"/>
      <c r="N72" s="179"/>
      <c r="O72" s="181" t="str">
        <f>IF(B72="","",VLOOKUP(B72,入力シート!$B$79:$AZ$108,43,FALSE))</f>
        <v/>
      </c>
      <c r="P72" s="182"/>
      <c r="Q72" s="182"/>
      <c r="R72" s="182"/>
      <c r="S72" s="23" t="str">
        <f>IF(入力シート!D86="","","－")</f>
        <v/>
      </c>
      <c r="T72" s="183" t="str">
        <f>IF(B72="","",VLOOKUP(B72,入力シート!$B$79:$AZ$108,46,FALSE))</f>
        <v/>
      </c>
      <c r="U72" s="184"/>
      <c r="V72" s="181" t="str">
        <f>IF(B72="","",VLOOKUP(B72,入力シート!$B$79:$AZ$108,49,FALSE))</f>
        <v/>
      </c>
      <c r="W72" s="182"/>
      <c r="X72" s="182"/>
      <c r="Y72" s="185"/>
      <c r="Z72" s="186" t="str">
        <f t="shared" si="17"/>
        <v/>
      </c>
      <c r="AA72" s="187"/>
      <c r="AB72" s="187"/>
      <c r="AC72" s="188"/>
      <c r="AD72" s="608" t="str">
        <f>IF(B72="","",VLOOKUP(B72,入力シート!$B$79:$AZ$108,27,FALSE))</f>
        <v/>
      </c>
      <c r="AE72" s="606"/>
      <c r="AF72" s="606"/>
      <c r="AG72" s="606"/>
      <c r="AH72" s="606"/>
      <c r="AI72" s="606"/>
      <c r="AJ72" s="607"/>
      <c r="AK72" s="612" t="str">
        <f>IF(B72="","",VLOOKUP(B72,入力シート!$B$79:$AZ$108,18,FALSE))</f>
        <v/>
      </c>
      <c r="AL72" s="612"/>
      <c r="AM72" s="612"/>
      <c r="AN72" s="612"/>
      <c r="AO72" s="612"/>
      <c r="AP72" s="612"/>
      <c r="AQ72" s="612"/>
      <c r="AR72" s="612"/>
      <c r="AS72" s="612"/>
      <c r="AT72" s="612"/>
      <c r="AU72" s="612"/>
      <c r="AV72" s="612"/>
      <c r="AW72" s="612"/>
      <c r="AX72" s="613"/>
    </row>
    <row r="73" spans="2:50" ht="15.75" customHeight="1">
      <c r="B73" s="14" t="str">
        <f>IF(入力シート!D87="","",入力シート!B87)</f>
        <v/>
      </c>
      <c r="C73" s="324" t="str">
        <f>IF(B73="","",VLOOKUP(B73,入力シート!$B$79:$AZ$108,3,FALSE))</f>
        <v/>
      </c>
      <c r="D73" s="324"/>
      <c r="E73" s="324"/>
      <c r="F73" s="324"/>
      <c r="G73" s="324"/>
      <c r="H73" s="324"/>
      <c r="I73" s="324"/>
      <c r="J73" s="324"/>
      <c r="K73" s="325"/>
      <c r="L73" s="178" t="str">
        <f t="shared" si="16"/>
        <v/>
      </c>
      <c r="M73" s="179"/>
      <c r="N73" s="179"/>
      <c r="O73" s="181" t="str">
        <f>IF(B73="","",VLOOKUP(B73,入力シート!$B$79:$AZ$108,43,FALSE))</f>
        <v/>
      </c>
      <c r="P73" s="182"/>
      <c r="Q73" s="182"/>
      <c r="R73" s="182"/>
      <c r="S73" s="23" t="str">
        <f>IF(入力シート!D87="","","－")</f>
        <v/>
      </c>
      <c r="T73" s="183" t="str">
        <f>IF(B73="","",VLOOKUP(B73,入力シート!$B$79:$AZ$108,46,FALSE))</f>
        <v/>
      </c>
      <c r="U73" s="184"/>
      <c r="V73" s="181" t="str">
        <f>IF(B73="","",VLOOKUP(B73,入力シート!$B$79:$AZ$108,49,FALSE))</f>
        <v/>
      </c>
      <c r="W73" s="182"/>
      <c r="X73" s="182"/>
      <c r="Y73" s="185"/>
      <c r="Z73" s="186" t="str">
        <f t="shared" si="17"/>
        <v/>
      </c>
      <c r="AA73" s="187"/>
      <c r="AB73" s="187"/>
      <c r="AC73" s="188"/>
      <c r="AD73" s="608" t="str">
        <f>IF(B73="","",VLOOKUP(B73,入力シート!$B$79:$AZ$108,27,FALSE))</f>
        <v/>
      </c>
      <c r="AE73" s="606"/>
      <c r="AF73" s="606"/>
      <c r="AG73" s="606"/>
      <c r="AH73" s="606"/>
      <c r="AI73" s="606"/>
      <c r="AJ73" s="607"/>
      <c r="AK73" s="612" t="str">
        <f>IF(B73="","",VLOOKUP(B73,入力シート!$B$79:$AZ$108,18,FALSE))</f>
        <v/>
      </c>
      <c r="AL73" s="612"/>
      <c r="AM73" s="612"/>
      <c r="AN73" s="612"/>
      <c r="AO73" s="612"/>
      <c r="AP73" s="612"/>
      <c r="AQ73" s="612"/>
      <c r="AR73" s="612"/>
      <c r="AS73" s="612"/>
      <c r="AT73" s="612"/>
      <c r="AU73" s="612"/>
      <c r="AV73" s="612"/>
      <c r="AW73" s="612"/>
      <c r="AX73" s="613"/>
    </row>
    <row r="74" spans="2:50" ht="15.75" customHeight="1">
      <c r="B74" s="14" t="str">
        <f>IF(入力シート!D88="","",入力シート!B88)</f>
        <v/>
      </c>
      <c r="C74" s="324" t="str">
        <f>IF(B74="","",VLOOKUP(B74,入力シート!$B$79:$AZ$108,3,FALSE))</f>
        <v/>
      </c>
      <c r="D74" s="324"/>
      <c r="E74" s="324"/>
      <c r="F74" s="324"/>
      <c r="G74" s="324"/>
      <c r="H74" s="324"/>
      <c r="I74" s="324"/>
      <c r="J74" s="324"/>
      <c r="K74" s="325"/>
      <c r="L74" s="178" t="str">
        <f t="shared" si="16"/>
        <v/>
      </c>
      <c r="M74" s="179"/>
      <c r="N74" s="179"/>
      <c r="O74" s="181" t="str">
        <f>IF(B74="","",VLOOKUP(B74,入力シート!$B$79:$AZ$108,43,FALSE))</f>
        <v/>
      </c>
      <c r="P74" s="182"/>
      <c r="Q74" s="182"/>
      <c r="R74" s="182"/>
      <c r="S74" s="23" t="str">
        <f>IF(入力シート!D88="","","－")</f>
        <v/>
      </c>
      <c r="T74" s="183" t="str">
        <f>IF(B74="","",VLOOKUP(B74,入力シート!$B$79:$AZ$108,46,FALSE))</f>
        <v/>
      </c>
      <c r="U74" s="184"/>
      <c r="V74" s="181" t="str">
        <f>IF(B74="","",VLOOKUP(B74,入力シート!$B$79:$AZ$108,49,FALSE))</f>
        <v/>
      </c>
      <c r="W74" s="182"/>
      <c r="X74" s="182"/>
      <c r="Y74" s="185"/>
      <c r="Z74" s="186" t="str">
        <f t="shared" si="17"/>
        <v/>
      </c>
      <c r="AA74" s="187"/>
      <c r="AB74" s="187"/>
      <c r="AC74" s="188"/>
      <c r="AD74" s="608" t="str">
        <f>IF(B74="","",VLOOKUP(B74,入力シート!$B$79:$AZ$108,27,FALSE))</f>
        <v/>
      </c>
      <c r="AE74" s="606"/>
      <c r="AF74" s="606"/>
      <c r="AG74" s="606"/>
      <c r="AH74" s="606"/>
      <c r="AI74" s="606"/>
      <c r="AJ74" s="607"/>
      <c r="AK74" s="612" t="str">
        <f>IF(B74="","",VLOOKUP(B74,入力シート!$B$79:$AZ$108,18,FALSE))</f>
        <v/>
      </c>
      <c r="AL74" s="612"/>
      <c r="AM74" s="612"/>
      <c r="AN74" s="612"/>
      <c r="AO74" s="612"/>
      <c r="AP74" s="612"/>
      <c r="AQ74" s="612"/>
      <c r="AR74" s="612"/>
      <c r="AS74" s="612"/>
      <c r="AT74" s="612"/>
      <c r="AU74" s="612"/>
      <c r="AV74" s="612"/>
      <c r="AW74" s="612"/>
      <c r="AX74" s="613"/>
    </row>
    <row r="75" spans="2:50" ht="15.75" customHeight="1">
      <c r="B75" s="14" t="str">
        <f>IF(入力シート!D89="","",入力シート!B89)</f>
        <v/>
      </c>
      <c r="C75" s="324" t="str">
        <f>IF(B75="","",VLOOKUP(B75,入力シート!$B$79:$AZ$108,3,FALSE))</f>
        <v/>
      </c>
      <c r="D75" s="324"/>
      <c r="E75" s="324"/>
      <c r="F75" s="324"/>
      <c r="G75" s="324"/>
      <c r="H75" s="324"/>
      <c r="I75" s="324"/>
      <c r="J75" s="324"/>
      <c r="K75" s="325"/>
      <c r="L75" s="178" t="str">
        <f t="shared" si="16"/>
        <v/>
      </c>
      <c r="M75" s="179"/>
      <c r="N75" s="179"/>
      <c r="O75" s="181" t="str">
        <f>IF(B75="","",VLOOKUP(B75,入力シート!$B$79:$AZ$108,43,FALSE))</f>
        <v/>
      </c>
      <c r="P75" s="182"/>
      <c r="Q75" s="182"/>
      <c r="R75" s="182"/>
      <c r="S75" s="23" t="str">
        <f>IF(入力シート!D89="","","－")</f>
        <v/>
      </c>
      <c r="T75" s="183" t="str">
        <f>IF(B75="","",VLOOKUP(B75,入力シート!$B$79:$AZ$108,46,FALSE))</f>
        <v/>
      </c>
      <c r="U75" s="184"/>
      <c r="V75" s="181" t="str">
        <f>IF(B75="","",VLOOKUP(B75,入力シート!$B$79:$AZ$108,49,FALSE))</f>
        <v/>
      </c>
      <c r="W75" s="182"/>
      <c r="X75" s="182"/>
      <c r="Y75" s="185"/>
      <c r="Z75" s="186" t="str">
        <f t="shared" si="17"/>
        <v/>
      </c>
      <c r="AA75" s="187"/>
      <c r="AB75" s="187"/>
      <c r="AC75" s="188"/>
      <c r="AD75" s="608" t="str">
        <f>IF(B75="","",VLOOKUP(B75,入力シート!$B$79:$AZ$108,27,FALSE))</f>
        <v/>
      </c>
      <c r="AE75" s="606"/>
      <c r="AF75" s="606"/>
      <c r="AG75" s="606"/>
      <c r="AH75" s="606"/>
      <c r="AI75" s="606"/>
      <c r="AJ75" s="607"/>
      <c r="AK75" s="612" t="str">
        <f>IF(B75="","",VLOOKUP(B75,入力シート!$B$79:$AZ$108,18,FALSE))</f>
        <v/>
      </c>
      <c r="AL75" s="612"/>
      <c r="AM75" s="612"/>
      <c r="AN75" s="612"/>
      <c r="AO75" s="612"/>
      <c r="AP75" s="612"/>
      <c r="AQ75" s="612"/>
      <c r="AR75" s="612"/>
      <c r="AS75" s="612"/>
      <c r="AT75" s="612"/>
      <c r="AU75" s="612"/>
      <c r="AV75" s="612"/>
      <c r="AW75" s="612"/>
      <c r="AX75" s="613"/>
    </row>
    <row r="76" spans="2:50" ht="15.75" customHeight="1">
      <c r="B76" s="14" t="str">
        <f>IF(入力シート!D90="","",入力シート!B90)</f>
        <v/>
      </c>
      <c r="C76" s="324" t="str">
        <f>IF(B76="","",VLOOKUP(B76,入力シート!$B$79:$AZ$108,3,FALSE))</f>
        <v/>
      </c>
      <c r="D76" s="324"/>
      <c r="E76" s="324"/>
      <c r="F76" s="324"/>
      <c r="G76" s="324"/>
      <c r="H76" s="324"/>
      <c r="I76" s="324"/>
      <c r="J76" s="324"/>
      <c r="K76" s="325"/>
      <c r="L76" s="178" t="str">
        <f t="shared" si="16"/>
        <v/>
      </c>
      <c r="M76" s="179"/>
      <c r="N76" s="179"/>
      <c r="O76" s="181" t="str">
        <f>IF(B76="","",VLOOKUP(B76,入力シート!$B$79:$AZ$108,43,FALSE))</f>
        <v/>
      </c>
      <c r="P76" s="182"/>
      <c r="Q76" s="182"/>
      <c r="R76" s="182"/>
      <c r="S76" s="23" t="str">
        <f>IF(入力シート!D90="","","－")</f>
        <v/>
      </c>
      <c r="T76" s="183" t="str">
        <f>IF(B76="","",VLOOKUP(B76,入力シート!$B$79:$AZ$108,46,FALSE))</f>
        <v/>
      </c>
      <c r="U76" s="184"/>
      <c r="V76" s="181" t="str">
        <f>IF(B76="","",VLOOKUP(B76,入力シート!$B$79:$AZ$108,49,FALSE))</f>
        <v/>
      </c>
      <c r="W76" s="182"/>
      <c r="X76" s="182"/>
      <c r="Y76" s="185"/>
      <c r="Z76" s="186" t="str">
        <f t="shared" si="17"/>
        <v/>
      </c>
      <c r="AA76" s="187"/>
      <c r="AB76" s="187"/>
      <c r="AC76" s="188"/>
      <c r="AD76" s="608" t="str">
        <f>IF(B76="","",VLOOKUP(B76,入力シート!$B$79:$AZ$108,27,FALSE))</f>
        <v/>
      </c>
      <c r="AE76" s="606"/>
      <c r="AF76" s="606"/>
      <c r="AG76" s="606"/>
      <c r="AH76" s="606"/>
      <c r="AI76" s="606"/>
      <c r="AJ76" s="607"/>
      <c r="AK76" s="612" t="str">
        <f>IF(B76="","",VLOOKUP(B76,入力シート!$B$79:$AZ$108,18,FALSE))</f>
        <v/>
      </c>
      <c r="AL76" s="612"/>
      <c r="AM76" s="612"/>
      <c r="AN76" s="612"/>
      <c r="AO76" s="612"/>
      <c r="AP76" s="612"/>
      <c r="AQ76" s="612"/>
      <c r="AR76" s="612"/>
      <c r="AS76" s="612"/>
      <c r="AT76" s="612"/>
      <c r="AU76" s="612"/>
      <c r="AV76" s="612"/>
      <c r="AW76" s="612"/>
      <c r="AX76" s="613"/>
    </row>
    <row r="77" spans="2:50" ht="15.75" customHeight="1">
      <c r="B77" s="14" t="str">
        <f>IF(入力シート!D91="","",入力シート!B91)</f>
        <v/>
      </c>
      <c r="C77" s="324" t="str">
        <f>IF(B77="","",VLOOKUP(B77,入力シート!$B$79:$AZ$108,3,FALSE))</f>
        <v/>
      </c>
      <c r="D77" s="324"/>
      <c r="E77" s="324"/>
      <c r="F77" s="324"/>
      <c r="G77" s="324"/>
      <c r="H77" s="324"/>
      <c r="I77" s="324"/>
      <c r="J77" s="324"/>
      <c r="K77" s="325"/>
      <c r="L77" s="178" t="str">
        <f t="shared" si="16"/>
        <v/>
      </c>
      <c r="M77" s="179"/>
      <c r="N77" s="179"/>
      <c r="O77" s="181" t="str">
        <f>IF(B77="","",VLOOKUP(B77,入力シート!$B$79:$AZ$108,43,FALSE))</f>
        <v/>
      </c>
      <c r="P77" s="182"/>
      <c r="Q77" s="182"/>
      <c r="R77" s="182"/>
      <c r="S77" s="23" t="str">
        <f>IF(入力シート!D91="","","－")</f>
        <v/>
      </c>
      <c r="T77" s="183" t="str">
        <f>IF(B77="","",VLOOKUP(B77,入力シート!$B$79:$AZ$108,46,FALSE))</f>
        <v/>
      </c>
      <c r="U77" s="184"/>
      <c r="V77" s="181" t="str">
        <f>IF(B77="","",VLOOKUP(B77,入力シート!$B$79:$AZ$108,49,FALSE))</f>
        <v/>
      </c>
      <c r="W77" s="182"/>
      <c r="X77" s="182"/>
      <c r="Y77" s="185"/>
      <c r="Z77" s="186" t="str">
        <f t="shared" si="17"/>
        <v/>
      </c>
      <c r="AA77" s="187"/>
      <c r="AB77" s="187"/>
      <c r="AC77" s="188"/>
      <c r="AD77" s="608" t="str">
        <f>IF(B77="","",VLOOKUP(B77,入力シート!$B$79:$AZ$108,27,FALSE))</f>
        <v/>
      </c>
      <c r="AE77" s="606"/>
      <c r="AF77" s="606"/>
      <c r="AG77" s="606"/>
      <c r="AH77" s="606"/>
      <c r="AI77" s="606"/>
      <c r="AJ77" s="607"/>
      <c r="AK77" s="612" t="str">
        <f>IF(B77="","",VLOOKUP(B77,入力シート!$B$79:$AZ$108,18,FALSE))</f>
        <v/>
      </c>
      <c r="AL77" s="612"/>
      <c r="AM77" s="612"/>
      <c r="AN77" s="612"/>
      <c r="AO77" s="612"/>
      <c r="AP77" s="612"/>
      <c r="AQ77" s="612"/>
      <c r="AR77" s="612"/>
      <c r="AS77" s="612"/>
      <c r="AT77" s="612"/>
      <c r="AU77" s="612"/>
      <c r="AV77" s="612"/>
      <c r="AW77" s="612"/>
      <c r="AX77" s="613"/>
    </row>
    <row r="78" spans="2:50" ht="15.75" customHeight="1">
      <c r="B78" s="14" t="str">
        <f>IF(入力シート!D92="","",入力シート!B92)</f>
        <v/>
      </c>
      <c r="C78" s="324" t="str">
        <f>IF(B78="","",VLOOKUP(B78,入力シート!$B$79:$AZ$108,3,FALSE))</f>
        <v/>
      </c>
      <c r="D78" s="324"/>
      <c r="E78" s="324"/>
      <c r="F78" s="324"/>
      <c r="G78" s="324"/>
      <c r="H78" s="324"/>
      <c r="I78" s="324"/>
      <c r="J78" s="324"/>
      <c r="K78" s="325"/>
      <c r="L78" s="178" t="str">
        <f t="shared" si="16"/>
        <v/>
      </c>
      <c r="M78" s="179"/>
      <c r="N78" s="179"/>
      <c r="O78" s="181" t="str">
        <f>IF(B78="","",VLOOKUP(B78,入力シート!$B$79:$AZ$108,43,FALSE))</f>
        <v/>
      </c>
      <c r="P78" s="182"/>
      <c r="Q78" s="182"/>
      <c r="R78" s="182"/>
      <c r="S78" s="23" t="str">
        <f>IF(入力シート!D92="","","－")</f>
        <v/>
      </c>
      <c r="T78" s="183" t="str">
        <f>IF(B78="","",VLOOKUP(B78,入力シート!$B$79:$AZ$108,46,FALSE))</f>
        <v/>
      </c>
      <c r="U78" s="184"/>
      <c r="V78" s="181" t="str">
        <f>IF(B78="","",VLOOKUP(B78,入力シート!$B$79:$AZ$108,49,FALSE))</f>
        <v/>
      </c>
      <c r="W78" s="182"/>
      <c r="X78" s="182"/>
      <c r="Y78" s="185"/>
      <c r="Z78" s="186" t="str">
        <f t="shared" si="17"/>
        <v/>
      </c>
      <c r="AA78" s="187"/>
      <c r="AB78" s="187"/>
      <c r="AC78" s="188"/>
      <c r="AD78" s="608" t="str">
        <f>IF(B78="","",VLOOKUP(B78,入力シート!$B$79:$AZ$108,27,FALSE))</f>
        <v/>
      </c>
      <c r="AE78" s="606"/>
      <c r="AF78" s="606"/>
      <c r="AG78" s="606"/>
      <c r="AH78" s="606"/>
      <c r="AI78" s="606"/>
      <c r="AJ78" s="607"/>
      <c r="AK78" s="612" t="str">
        <f>IF(B78="","",VLOOKUP(B78,入力シート!$B$79:$AZ$108,18,FALSE))</f>
        <v/>
      </c>
      <c r="AL78" s="612"/>
      <c r="AM78" s="612"/>
      <c r="AN78" s="612"/>
      <c r="AO78" s="612"/>
      <c r="AP78" s="612"/>
      <c r="AQ78" s="612"/>
      <c r="AR78" s="612"/>
      <c r="AS78" s="612"/>
      <c r="AT78" s="612"/>
      <c r="AU78" s="612"/>
      <c r="AV78" s="612"/>
      <c r="AW78" s="612"/>
      <c r="AX78" s="613"/>
    </row>
    <row r="79" spans="2:50" ht="15.75" customHeight="1">
      <c r="B79" s="14" t="str">
        <f>IF(入力シート!D93="","",入力シート!B93)</f>
        <v/>
      </c>
      <c r="C79" s="324" t="str">
        <f>IF(B79="","",VLOOKUP(B79,入力シート!$B$79:$AZ$108,3,FALSE))</f>
        <v/>
      </c>
      <c r="D79" s="324"/>
      <c r="E79" s="324"/>
      <c r="F79" s="324"/>
      <c r="G79" s="324"/>
      <c r="H79" s="324"/>
      <c r="I79" s="324"/>
      <c r="J79" s="324"/>
      <c r="K79" s="325"/>
      <c r="L79" s="178" t="str">
        <f t="shared" si="16"/>
        <v/>
      </c>
      <c r="M79" s="179"/>
      <c r="N79" s="179"/>
      <c r="O79" s="181" t="str">
        <f>IF(B79="","",VLOOKUP(B79,入力シート!$B$79:$AZ$108,43,FALSE))</f>
        <v/>
      </c>
      <c r="P79" s="182"/>
      <c r="Q79" s="182"/>
      <c r="R79" s="182"/>
      <c r="S79" s="23" t="str">
        <f>IF(入力シート!D93="","","－")</f>
        <v/>
      </c>
      <c r="T79" s="183" t="str">
        <f>IF(B79="","",VLOOKUP(B79,入力シート!$B$79:$AZ$108,46,FALSE))</f>
        <v/>
      </c>
      <c r="U79" s="184"/>
      <c r="V79" s="181" t="str">
        <f>IF(B79="","",VLOOKUP(B79,入力シート!$B$79:$AZ$108,49,FALSE))</f>
        <v/>
      </c>
      <c r="W79" s="182"/>
      <c r="X79" s="182"/>
      <c r="Y79" s="185"/>
      <c r="Z79" s="186" t="str">
        <f t="shared" si="17"/>
        <v/>
      </c>
      <c r="AA79" s="187"/>
      <c r="AB79" s="187"/>
      <c r="AC79" s="188"/>
      <c r="AD79" s="608" t="str">
        <f>IF(B79="","",VLOOKUP(B79,入力シート!$B$79:$AZ$108,27,FALSE))</f>
        <v/>
      </c>
      <c r="AE79" s="606"/>
      <c r="AF79" s="606"/>
      <c r="AG79" s="606"/>
      <c r="AH79" s="606"/>
      <c r="AI79" s="606"/>
      <c r="AJ79" s="607"/>
      <c r="AK79" s="612" t="str">
        <f>IF(B79="","",VLOOKUP(B79,入力シート!$B$79:$AZ$108,18,FALSE))</f>
        <v/>
      </c>
      <c r="AL79" s="612"/>
      <c r="AM79" s="612"/>
      <c r="AN79" s="612"/>
      <c r="AO79" s="612"/>
      <c r="AP79" s="612"/>
      <c r="AQ79" s="612"/>
      <c r="AR79" s="612"/>
      <c r="AS79" s="612"/>
      <c r="AT79" s="612"/>
      <c r="AU79" s="612"/>
      <c r="AV79" s="612"/>
      <c r="AW79" s="612"/>
      <c r="AX79" s="613"/>
    </row>
    <row r="80" spans="2:50" ht="15.75" customHeight="1">
      <c r="B80" s="14" t="str">
        <f>IF(入力シート!D94="","",入力シート!B94)</f>
        <v/>
      </c>
      <c r="C80" s="324" t="str">
        <f>IF(B80="","",VLOOKUP(B80,入力シート!$B$79:$AZ$108,3,FALSE))</f>
        <v/>
      </c>
      <c r="D80" s="324"/>
      <c r="E80" s="324"/>
      <c r="F80" s="324"/>
      <c r="G80" s="324"/>
      <c r="H80" s="324"/>
      <c r="I80" s="324"/>
      <c r="J80" s="324"/>
      <c r="K80" s="325"/>
      <c r="L80" s="178" t="str">
        <f t="shared" si="16"/>
        <v/>
      </c>
      <c r="M80" s="179"/>
      <c r="N80" s="179"/>
      <c r="O80" s="181" t="str">
        <f>IF(B80="","",VLOOKUP(B80,入力シート!$B$79:$AZ$108,43,FALSE))</f>
        <v/>
      </c>
      <c r="P80" s="182"/>
      <c r="Q80" s="182"/>
      <c r="R80" s="182"/>
      <c r="S80" s="23" t="str">
        <f>IF(入力シート!D94="","","－")</f>
        <v/>
      </c>
      <c r="T80" s="183" t="str">
        <f>IF(B80="","",VLOOKUP(B80,入力シート!$B$79:$AZ$108,46,FALSE))</f>
        <v/>
      </c>
      <c r="U80" s="184"/>
      <c r="V80" s="181" t="str">
        <f>IF(B80="","",VLOOKUP(B80,入力シート!$B$79:$AZ$108,49,FALSE))</f>
        <v/>
      </c>
      <c r="W80" s="182"/>
      <c r="X80" s="182"/>
      <c r="Y80" s="185"/>
      <c r="Z80" s="186" t="str">
        <f t="shared" si="17"/>
        <v/>
      </c>
      <c r="AA80" s="187"/>
      <c r="AB80" s="187"/>
      <c r="AC80" s="188"/>
      <c r="AD80" s="608" t="str">
        <f>IF(B80="","",VLOOKUP(B80,入力シート!$B$79:$AZ$108,27,FALSE))</f>
        <v/>
      </c>
      <c r="AE80" s="606"/>
      <c r="AF80" s="606"/>
      <c r="AG80" s="606"/>
      <c r="AH80" s="606"/>
      <c r="AI80" s="606"/>
      <c r="AJ80" s="607"/>
      <c r="AK80" s="612" t="str">
        <f>IF(B80="","",VLOOKUP(B80,入力シート!$B$79:$AZ$108,18,FALSE))</f>
        <v/>
      </c>
      <c r="AL80" s="612"/>
      <c r="AM80" s="612"/>
      <c r="AN80" s="612"/>
      <c r="AO80" s="612"/>
      <c r="AP80" s="612"/>
      <c r="AQ80" s="612"/>
      <c r="AR80" s="612"/>
      <c r="AS80" s="612"/>
      <c r="AT80" s="612"/>
      <c r="AU80" s="612"/>
      <c r="AV80" s="612"/>
      <c r="AW80" s="612"/>
      <c r="AX80" s="613"/>
    </row>
    <row r="81" spans="2:50" ht="15.75" customHeight="1">
      <c r="B81" s="14" t="str">
        <f>IF(入力シート!D95="","",入力シート!B95)</f>
        <v/>
      </c>
      <c r="C81" s="324" t="str">
        <f>IF(B81="","",VLOOKUP(B81,入力シート!$B$79:$AZ$108,3,FALSE))</f>
        <v/>
      </c>
      <c r="D81" s="324"/>
      <c r="E81" s="324"/>
      <c r="F81" s="324"/>
      <c r="G81" s="324"/>
      <c r="H81" s="324"/>
      <c r="I81" s="324"/>
      <c r="J81" s="324"/>
      <c r="K81" s="325"/>
      <c r="L81" s="178" t="str">
        <f t="shared" si="16"/>
        <v/>
      </c>
      <c r="M81" s="179"/>
      <c r="N81" s="179"/>
      <c r="O81" s="181" t="str">
        <f>IF(B81="","",VLOOKUP(B81,入力シート!$B$79:$AZ$108,43,FALSE))</f>
        <v/>
      </c>
      <c r="P81" s="182"/>
      <c r="Q81" s="182"/>
      <c r="R81" s="182"/>
      <c r="S81" s="23" t="str">
        <f>IF(入力シート!D95="","","－")</f>
        <v/>
      </c>
      <c r="T81" s="183" t="str">
        <f>IF(B81="","",VLOOKUP(B81,入力シート!$B$79:$AZ$108,46,FALSE))</f>
        <v/>
      </c>
      <c r="U81" s="184"/>
      <c r="V81" s="181" t="str">
        <f>IF(B81="","",VLOOKUP(B81,入力シート!$B$79:$AZ$108,49,FALSE))</f>
        <v/>
      </c>
      <c r="W81" s="182"/>
      <c r="X81" s="182"/>
      <c r="Y81" s="185"/>
      <c r="Z81" s="186" t="str">
        <f t="shared" si="17"/>
        <v/>
      </c>
      <c r="AA81" s="187"/>
      <c r="AB81" s="187"/>
      <c r="AC81" s="188"/>
      <c r="AD81" s="608" t="str">
        <f>IF(B81="","",VLOOKUP(B81,入力シート!$B$79:$AZ$108,27,FALSE))</f>
        <v/>
      </c>
      <c r="AE81" s="606"/>
      <c r="AF81" s="606"/>
      <c r="AG81" s="606"/>
      <c r="AH81" s="606"/>
      <c r="AI81" s="606"/>
      <c r="AJ81" s="607"/>
      <c r="AK81" s="612" t="str">
        <f>IF(B81="","",VLOOKUP(B81,入力シート!$B$79:$AZ$108,18,FALSE))</f>
        <v/>
      </c>
      <c r="AL81" s="612"/>
      <c r="AM81" s="612"/>
      <c r="AN81" s="612"/>
      <c r="AO81" s="612"/>
      <c r="AP81" s="612"/>
      <c r="AQ81" s="612"/>
      <c r="AR81" s="612"/>
      <c r="AS81" s="612"/>
      <c r="AT81" s="612"/>
      <c r="AU81" s="612"/>
      <c r="AV81" s="612"/>
      <c r="AW81" s="612"/>
      <c r="AX81" s="613"/>
    </row>
    <row r="82" spans="2:50" ht="15.75" customHeight="1">
      <c r="B82" s="14" t="str">
        <f>IF(入力シート!D96="","",入力シート!B96)</f>
        <v/>
      </c>
      <c r="C82" s="324" t="str">
        <f>IF(B82="","",VLOOKUP(B82,入力シート!$B$79:$AZ$108,3,FALSE))</f>
        <v/>
      </c>
      <c r="D82" s="324"/>
      <c r="E82" s="324"/>
      <c r="F82" s="324"/>
      <c r="G82" s="324"/>
      <c r="H82" s="324"/>
      <c r="I82" s="324"/>
      <c r="J82" s="324"/>
      <c r="K82" s="325"/>
      <c r="L82" s="178" t="str">
        <f t="shared" si="16"/>
        <v/>
      </c>
      <c r="M82" s="179"/>
      <c r="N82" s="179"/>
      <c r="O82" s="181" t="str">
        <f>IF(B82="","",VLOOKUP(B82,入力シート!$B$79:$AZ$108,43,FALSE))</f>
        <v/>
      </c>
      <c r="P82" s="182"/>
      <c r="Q82" s="182"/>
      <c r="R82" s="182"/>
      <c r="S82" s="23" t="str">
        <f>IF(入力シート!D96="","","－")</f>
        <v/>
      </c>
      <c r="T82" s="183" t="str">
        <f>IF(B82="","",VLOOKUP(B82,入力シート!$B$79:$AZ$108,46,FALSE))</f>
        <v/>
      </c>
      <c r="U82" s="184"/>
      <c r="V82" s="181" t="str">
        <f>IF(B82="","",VLOOKUP(B82,入力シート!$B$79:$AZ$108,49,FALSE))</f>
        <v/>
      </c>
      <c r="W82" s="182"/>
      <c r="X82" s="182"/>
      <c r="Y82" s="185"/>
      <c r="Z82" s="186" t="str">
        <f t="shared" si="17"/>
        <v/>
      </c>
      <c r="AA82" s="187"/>
      <c r="AB82" s="187"/>
      <c r="AC82" s="188"/>
      <c r="AD82" s="608" t="str">
        <f>IF(B82="","",VLOOKUP(B82,入力シート!$B$79:$AZ$108,27,FALSE))</f>
        <v/>
      </c>
      <c r="AE82" s="606"/>
      <c r="AF82" s="606"/>
      <c r="AG82" s="606"/>
      <c r="AH82" s="606"/>
      <c r="AI82" s="606"/>
      <c r="AJ82" s="607"/>
      <c r="AK82" s="612" t="str">
        <f>IF(B82="","",VLOOKUP(B82,入力シート!$B$79:$AZ$108,18,FALSE))</f>
        <v/>
      </c>
      <c r="AL82" s="612"/>
      <c r="AM82" s="612"/>
      <c r="AN82" s="612"/>
      <c r="AO82" s="612"/>
      <c r="AP82" s="612"/>
      <c r="AQ82" s="612"/>
      <c r="AR82" s="612"/>
      <c r="AS82" s="612"/>
      <c r="AT82" s="612"/>
      <c r="AU82" s="612"/>
      <c r="AV82" s="612"/>
      <c r="AW82" s="612"/>
      <c r="AX82" s="613"/>
    </row>
    <row r="83" spans="2:50" ht="15.75" customHeight="1">
      <c r="B83" s="14" t="str">
        <f>IF(入力シート!D97="","",入力シート!B97)</f>
        <v/>
      </c>
      <c r="C83" s="324" t="str">
        <f>IF(B83="","",VLOOKUP(B83,入力シート!$B$79:$AZ$108,3,FALSE))</f>
        <v/>
      </c>
      <c r="D83" s="324"/>
      <c r="E83" s="324"/>
      <c r="F83" s="324"/>
      <c r="G83" s="324"/>
      <c r="H83" s="324"/>
      <c r="I83" s="324"/>
      <c r="J83" s="324"/>
      <c r="K83" s="325"/>
      <c r="L83" s="178" t="str">
        <f t="shared" si="16"/>
        <v/>
      </c>
      <c r="M83" s="179"/>
      <c r="N83" s="179"/>
      <c r="O83" s="181" t="str">
        <f>IF(B83="","",VLOOKUP(B83,入力シート!$B$79:$AZ$108,43,FALSE))</f>
        <v/>
      </c>
      <c r="P83" s="182"/>
      <c r="Q83" s="182"/>
      <c r="R83" s="182"/>
      <c r="S83" s="23" t="str">
        <f>IF(入力シート!D97="","","－")</f>
        <v/>
      </c>
      <c r="T83" s="183" t="str">
        <f>IF(B83="","",VLOOKUP(B83,入力シート!$B$79:$AZ$108,46,FALSE))</f>
        <v/>
      </c>
      <c r="U83" s="184"/>
      <c r="V83" s="181" t="str">
        <f>IF(B83="","",VLOOKUP(B83,入力シート!$B$79:$AZ$108,49,FALSE))</f>
        <v/>
      </c>
      <c r="W83" s="182"/>
      <c r="X83" s="182"/>
      <c r="Y83" s="185"/>
      <c r="Z83" s="186" t="str">
        <f t="shared" si="17"/>
        <v/>
      </c>
      <c r="AA83" s="187"/>
      <c r="AB83" s="187"/>
      <c r="AC83" s="188"/>
      <c r="AD83" s="608" t="str">
        <f>IF(B83="","",VLOOKUP(B83,入力シート!$B$79:$AZ$108,27,FALSE))</f>
        <v/>
      </c>
      <c r="AE83" s="606"/>
      <c r="AF83" s="606"/>
      <c r="AG83" s="606"/>
      <c r="AH83" s="606"/>
      <c r="AI83" s="606"/>
      <c r="AJ83" s="607"/>
      <c r="AK83" s="612" t="str">
        <f>IF(B83="","",VLOOKUP(B83,入力シート!$B$79:$AZ$108,18,FALSE))</f>
        <v/>
      </c>
      <c r="AL83" s="612"/>
      <c r="AM83" s="612"/>
      <c r="AN83" s="612"/>
      <c r="AO83" s="612"/>
      <c r="AP83" s="612"/>
      <c r="AQ83" s="612"/>
      <c r="AR83" s="612"/>
      <c r="AS83" s="612"/>
      <c r="AT83" s="612"/>
      <c r="AU83" s="612"/>
      <c r="AV83" s="612"/>
      <c r="AW83" s="612"/>
      <c r="AX83" s="613"/>
    </row>
    <row r="84" spans="2:50" ht="15.75" customHeight="1">
      <c r="B84" s="14" t="str">
        <f>IF(入力シート!D98="","",入力シート!B98)</f>
        <v/>
      </c>
      <c r="C84" s="324" t="str">
        <f>IF(B84="","",VLOOKUP(B84,入力シート!$B$79:$AZ$108,3,FALSE))</f>
        <v/>
      </c>
      <c r="D84" s="324"/>
      <c r="E84" s="324"/>
      <c r="F84" s="324"/>
      <c r="G84" s="324"/>
      <c r="H84" s="324"/>
      <c r="I84" s="324"/>
      <c r="J84" s="324"/>
      <c r="K84" s="325"/>
      <c r="L84" s="178" t="str">
        <f t="shared" si="16"/>
        <v/>
      </c>
      <c r="M84" s="179"/>
      <c r="N84" s="179"/>
      <c r="O84" s="181" t="str">
        <f>IF(B84="","",VLOOKUP(B84,入力シート!$B$79:$AZ$108,43,FALSE))</f>
        <v/>
      </c>
      <c r="P84" s="182"/>
      <c r="Q84" s="182"/>
      <c r="R84" s="182"/>
      <c r="S84" s="23" t="str">
        <f>IF(入力シート!D98="","","－")</f>
        <v/>
      </c>
      <c r="T84" s="183" t="str">
        <f>IF(B84="","",VLOOKUP(B84,入力シート!$B$79:$AZ$108,46,FALSE))</f>
        <v/>
      </c>
      <c r="U84" s="184"/>
      <c r="V84" s="181" t="str">
        <f>IF(B84="","",VLOOKUP(B84,入力シート!$B$79:$AZ$108,49,FALSE))</f>
        <v/>
      </c>
      <c r="W84" s="182"/>
      <c r="X84" s="182"/>
      <c r="Y84" s="185"/>
      <c r="Z84" s="186" t="str">
        <f t="shared" si="17"/>
        <v/>
      </c>
      <c r="AA84" s="187"/>
      <c r="AB84" s="187"/>
      <c r="AC84" s="188"/>
      <c r="AD84" s="608" t="str">
        <f>IF(B84="","",VLOOKUP(B84,入力シート!$B$79:$AZ$108,27,FALSE))</f>
        <v/>
      </c>
      <c r="AE84" s="606"/>
      <c r="AF84" s="606"/>
      <c r="AG84" s="606"/>
      <c r="AH84" s="606"/>
      <c r="AI84" s="606"/>
      <c r="AJ84" s="607"/>
      <c r="AK84" s="612" t="str">
        <f>IF(B84="","",VLOOKUP(B84,入力シート!$B$79:$AZ$108,18,FALSE))</f>
        <v/>
      </c>
      <c r="AL84" s="612"/>
      <c r="AM84" s="612"/>
      <c r="AN84" s="612"/>
      <c r="AO84" s="612"/>
      <c r="AP84" s="612"/>
      <c r="AQ84" s="612"/>
      <c r="AR84" s="612"/>
      <c r="AS84" s="612"/>
      <c r="AT84" s="612"/>
      <c r="AU84" s="612"/>
      <c r="AV84" s="612"/>
      <c r="AW84" s="612"/>
      <c r="AX84" s="613"/>
    </row>
    <row r="85" spans="2:50" ht="15.75" customHeight="1">
      <c r="B85" s="14" t="str">
        <f>IF(入力シート!D99="","",入力シート!B99)</f>
        <v/>
      </c>
      <c r="C85" s="324" t="str">
        <f>IF(B85="","",VLOOKUP(B85,入力シート!$B$79:$AZ$108,3,FALSE))</f>
        <v/>
      </c>
      <c r="D85" s="324"/>
      <c r="E85" s="324"/>
      <c r="F85" s="324"/>
      <c r="G85" s="324"/>
      <c r="H85" s="324"/>
      <c r="I85" s="324"/>
      <c r="J85" s="324"/>
      <c r="K85" s="325"/>
      <c r="L85" s="178" t="str">
        <f t="shared" si="16"/>
        <v/>
      </c>
      <c r="M85" s="179"/>
      <c r="N85" s="179"/>
      <c r="O85" s="181" t="str">
        <f>IF(B85="","",VLOOKUP(B85,入力シート!$B$79:$AZ$108,43,FALSE))</f>
        <v/>
      </c>
      <c r="P85" s="182"/>
      <c r="Q85" s="182"/>
      <c r="R85" s="182"/>
      <c r="S85" s="23" t="str">
        <f>IF(入力シート!D99="","","－")</f>
        <v/>
      </c>
      <c r="T85" s="183" t="str">
        <f>IF(B85="","",VLOOKUP(B85,入力シート!$B$79:$AZ$108,46,FALSE))</f>
        <v/>
      </c>
      <c r="U85" s="184"/>
      <c r="V85" s="181" t="str">
        <f>IF(B85="","",VLOOKUP(B85,入力シート!$B$79:$AZ$108,49,FALSE))</f>
        <v/>
      </c>
      <c r="W85" s="182"/>
      <c r="X85" s="182"/>
      <c r="Y85" s="185"/>
      <c r="Z85" s="186" t="str">
        <f t="shared" si="17"/>
        <v/>
      </c>
      <c r="AA85" s="187"/>
      <c r="AB85" s="187"/>
      <c r="AC85" s="188"/>
      <c r="AD85" s="608" t="str">
        <f>IF(B85="","",VLOOKUP(B85,入力シート!$B$79:$AZ$108,27,FALSE))</f>
        <v/>
      </c>
      <c r="AE85" s="606"/>
      <c r="AF85" s="606"/>
      <c r="AG85" s="606"/>
      <c r="AH85" s="606"/>
      <c r="AI85" s="606"/>
      <c r="AJ85" s="607"/>
      <c r="AK85" s="612" t="str">
        <f>IF(B85="","",VLOOKUP(B85,入力シート!$B$79:$AZ$108,18,FALSE))</f>
        <v/>
      </c>
      <c r="AL85" s="612"/>
      <c r="AM85" s="612"/>
      <c r="AN85" s="612"/>
      <c r="AO85" s="612"/>
      <c r="AP85" s="612"/>
      <c r="AQ85" s="612"/>
      <c r="AR85" s="612"/>
      <c r="AS85" s="612"/>
      <c r="AT85" s="612"/>
      <c r="AU85" s="612"/>
      <c r="AV85" s="612"/>
      <c r="AW85" s="612"/>
      <c r="AX85" s="613"/>
    </row>
    <row r="86" spans="2:50" ht="15.75" customHeight="1">
      <c r="B86" s="14" t="str">
        <f>IF(入力シート!D100="","",入力シート!B100)</f>
        <v/>
      </c>
      <c r="C86" s="324" t="str">
        <f>IF(B86="","",VLOOKUP(B86,入力シート!$B$79:$AZ$108,3,FALSE))</f>
        <v/>
      </c>
      <c r="D86" s="324"/>
      <c r="E86" s="324"/>
      <c r="F86" s="324"/>
      <c r="G86" s="324"/>
      <c r="H86" s="324"/>
      <c r="I86" s="324"/>
      <c r="J86" s="324"/>
      <c r="K86" s="325"/>
      <c r="L86" s="178" t="str">
        <f t="shared" si="16"/>
        <v/>
      </c>
      <c r="M86" s="179"/>
      <c r="N86" s="179"/>
      <c r="O86" s="181" t="str">
        <f>IF(B86="","",VLOOKUP(B86,入力シート!$B$79:$AZ$108,43,FALSE))</f>
        <v/>
      </c>
      <c r="P86" s="182"/>
      <c r="Q86" s="182"/>
      <c r="R86" s="182"/>
      <c r="S86" s="23" t="str">
        <f>IF(入力シート!D100="","","－")</f>
        <v/>
      </c>
      <c r="T86" s="183" t="str">
        <f>IF(B86="","",VLOOKUP(B86,入力シート!$B$79:$AZ$108,46,FALSE))</f>
        <v/>
      </c>
      <c r="U86" s="184"/>
      <c r="V86" s="181" t="str">
        <f>IF(B86="","",VLOOKUP(B86,入力シート!$B$79:$AZ$108,49,FALSE))</f>
        <v/>
      </c>
      <c r="W86" s="182"/>
      <c r="X86" s="182"/>
      <c r="Y86" s="185"/>
      <c r="Z86" s="186" t="str">
        <f t="shared" si="17"/>
        <v/>
      </c>
      <c r="AA86" s="187"/>
      <c r="AB86" s="187"/>
      <c r="AC86" s="188"/>
      <c r="AD86" s="608" t="str">
        <f>IF(B86="","",VLOOKUP(B86,入力シート!$B$79:$AZ$108,27,FALSE))</f>
        <v/>
      </c>
      <c r="AE86" s="606"/>
      <c r="AF86" s="606"/>
      <c r="AG86" s="606"/>
      <c r="AH86" s="606"/>
      <c r="AI86" s="606"/>
      <c r="AJ86" s="607"/>
      <c r="AK86" s="612" t="str">
        <f>IF(B86="","",VLOOKUP(B86,入力シート!$B$79:$AZ$108,18,FALSE))</f>
        <v/>
      </c>
      <c r="AL86" s="612"/>
      <c r="AM86" s="612"/>
      <c r="AN86" s="612"/>
      <c r="AO86" s="612"/>
      <c r="AP86" s="612"/>
      <c r="AQ86" s="612"/>
      <c r="AR86" s="612"/>
      <c r="AS86" s="612"/>
      <c r="AT86" s="612"/>
      <c r="AU86" s="612"/>
      <c r="AV86" s="612"/>
      <c r="AW86" s="612"/>
      <c r="AX86" s="613"/>
    </row>
    <row r="87" spans="2:50" ht="15.75" customHeight="1">
      <c r="B87" s="14" t="str">
        <f>IF(入力シート!D101="","",入力シート!B101)</f>
        <v/>
      </c>
      <c r="C87" s="324" t="str">
        <f>IF(B87="","",VLOOKUP(B87,入力シート!$B$79:$AZ$108,3,FALSE))</f>
        <v/>
      </c>
      <c r="D87" s="324"/>
      <c r="E87" s="324"/>
      <c r="F87" s="324"/>
      <c r="G87" s="324"/>
      <c r="H87" s="324"/>
      <c r="I87" s="324"/>
      <c r="J87" s="324"/>
      <c r="K87" s="325"/>
      <c r="L87" s="178" t="str">
        <f t="shared" si="16"/>
        <v/>
      </c>
      <c r="M87" s="179"/>
      <c r="N87" s="179"/>
      <c r="O87" s="181" t="str">
        <f>IF(B87="","",VLOOKUP(B87,入力シート!$B$79:$AZ$108,43,FALSE))</f>
        <v/>
      </c>
      <c r="P87" s="182"/>
      <c r="Q87" s="182"/>
      <c r="R87" s="182"/>
      <c r="S87" s="23" t="str">
        <f>IF(入力シート!D101="","","－")</f>
        <v/>
      </c>
      <c r="T87" s="183" t="str">
        <f>IF(B87="","",VLOOKUP(B87,入力シート!$B$79:$AZ$108,46,FALSE))</f>
        <v/>
      </c>
      <c r="U87" s="184"/>
      <c r="V87" s="181" t="str">
        <f>IF(B87="","",VLOOKUP(B87,入力シート!$B$79:$AZ$108,49,FALSE))</f>
        <v/>
      </c>
      <c r="W87" s="182"/>
      <c r="X87" s="182"/>
      <c r="Y87" s="185"/>
      <c r="Z87" s="186" t="str">
        <f t="shared" si="17"/>
        <v/>
      </c>
      <c r="AA87" s="187"/>
      <c r="AB87" s="187"/>
      <c r="AC87" s="188"/>
      <c r="AD87" s="608" t="str">
        <f>IF(B87="","",VLOOKUP(B87,入力シート!$B$79:$AZ$108,27,FALSE))</f>
        <v/>
      </c>
      <c r="AE87" s="606"/>
      <c r="AF87" s="606"/>
      <c r="AG87" s="606"/>
      <c r="AH87" s="606"/>
      <c r="AI87" s="606"/>
      <c r="AJ87" s="607"/>
      <c r="AK87" s="612" t="str">
        <f>IF(B87="","",VLOOKUP(B87,入力シート!$B$79:$AZ$108,18,FALSE))</f>
        <v/>
      </c>
      <c r="AL87" s="612"/>
      <c r="AM87" s="612"/>
      <c r="AN87" s="612"/>
      <c r="AO87" s="612"/>
      <c r="AP87" s="612"/>
      <c r="AQ87" s="612"/>
      <c r="AR87" s="612"/>
      <c r="AS87" s="612"/>
      <c r="AT87" s="612"/>
      <c r="AU87" s="612"/>
      <c r="AV87" s="612"/>
      <c r="AW87" s="612"/>
      <c r="AX87" s="613"/>
    </row>
    <row r="88" spans="2:50" ht="15.75" customHeight="1">
      <c r="B88" s="14" t="str">
        <f>IF(入力シート!D102="","",入力シート!B102)</f>
        <v/>
      </c>
      <c r="C88" s="324" t="str">
        <f>IF(B88="","",VLOOKUP(B88,入力シート!$B$79:$AZ$108,3,FALSE))</f>
        <v/>
      </c>
      <c r="D88" s="324"/>
      <c r="E88" s="324"/>
      <c r="F88" s="324"/>
      <c r="G88" s="324"/>
      <c r="H88" s="324"/>
      <c r="I88" s="324"/>
      <c r="J88" s="324"/>
      <c r="K88" s="325"/>
      <c r="L88" s="178" t="str">
        <f t="shared" si="16"/>
        <v/>
      </c>
      <c r="M88" s="179"/>
      <c r="N88" s="179"/>
      <c r="O88" s="181" t="str">
        <f>IF(B88="","",VLOOKUP(B88,入力シート!$B$79:$AZ$108,43,FALSE))</f>
        <v/>
      </c>
      <c r="P88" s="182"/>
      <c r="Q88" s="182"/>
      <c r="R88" s="182"/>
      <c r="S88" s="23" t="str">
        <f>IF(入力シート!D102="","","－")</f>
        <v/>
      </c>
      <c r="T88" s="183" t="str">
        <f>IF(B88="","",VLOOKUP(B88,入力シート!$B$79:$AZ$108,46,FALSE))</f>
        <v/>
      </c>
      <c r="U88" s="184"/>
      <c r="V88" s="181" t="str">
        <f>IF(B88="","",VLOOKUP(B88,入力シート!$B$79:$AZ$108,49,FALSE))</f>
        <v/>
      </c>
      <c r="W88" s="182"/>
      <c r="X88" s="182"/>
      <c r="Y88" s="185"/>
      <c r="Z88" s="186" t="str">
        <f t="shared" si="17"/>
        <v/>
      </c>
      <c r="AA88" s="187"/>
      <c r="AB88" s="187"/>
      <c r="AC88" s="188"/>
      <c r="AD88" s="608" t="str">
        <f>IF(B88="","",VLOOKUP(B88,入力シート!$B$79:$AZ$108,27,FALSE))</f>
        <v/>
      </c>
      <c r="AE88" s="606"/>
      <c r="AF88" s="606"/>
      <c r="AG88" s="606"/>
      <c r="AH88" s="606"/>
      <c r="AI88" s="606"/>
      <c r="AJ88" s="607"/>
      <c r="AK88" s="612" t="str">
        <f>IF(B88="","",VLOOKUP(B88,入力シート!$B$79:$AZ$108,18,FALSE))</f>
        <v/>
      </c>
      <c r="AL88" s="612"/>
      <c r="AM88" s="612"/>
      <c r="AN88" s="612"/>
      <c r="AO88" s="612"/>
      <c r="AP88" s="612"/>
      <c r="AQ88" s="612"/>
      <c r="AR88" s="612"/>
      <c r="AS88" s="612"/>
      <c r="AT88" s="612"/>
      <c r="AU88" s="612"/>
      <c r="AV88" s="612"/>
      <c r="AW88" s="612"/>
      <c r="AX88" s="613"/>
    </row>
    <row r="89" spans="2:50" ht="15.75" customHeight="1">
      <c r="B89" s="14" t="str">
        <f>IF(入力シート!D103="","",入力シート!B103)</f>
        <v/>
      </c>
      <c r="C89" s="324" t="str">
        <f>IF(B89="","",VLOOKUP(B89,入力シート!$B$79:$AZ$108,3,FALSE))</f>
        <v/>
      </c>
      <c r="D89" s="324"/>
      <c r="E89" s="324"/>
      <c r="F89" s="324"/>
      <c r="G89" s="324"/>
      <c r="H89" s="324"/>
      <c r="I89" s="324"/>
      <c r="J89" s="324"/>
      <c r="K89" s="325"/>
      <c r="L89" s="178" t="str">
        <f t="shared" si="16"/>
        <v/>
      </c>
      <c r="M89" s="179"/>
      <c r="N89" s="179"/>
      <c r="O89" s="181" t="str">
        <f>IF(B89="","",VLOOKUP(B89,入力シート!$B$79:$AZ$108,43,FALSE))</f>
        <v/>
      </c>
      <c r="P89" s="182"/>
      <c r="Q89" s="182"/>
      <c r="R89" s="182"/>
      <c r="S89" s="23" t="str">
        <f>IF(入力シート!D103="","","－")</f>
        <v/>
      </c>
      <c r="T89" s="183" t="str">
        <f>IF(B89="","",VLOOKUP(B89,入力シート!$B$79:$AZ$108,46,FALSE))</f>
        <v/>
      </c>
      <c r="U89" s="184"/>
      <c r="V89" s="181" t="str">
        <f>IF(B89="","",VLOOKUP(B89,入力シート!$B$79:$AZ$108,49,FALSE))</f>
        <v/>
      </c>
      <c r="W89" s="182"/>
      <c r="X89" s="182"/>
      <c r="Y89" s="185"/>
      <c r="Z89" s="186" t="str">
        <f t="shared" si="17"/>
        <v/>
      </c>
      <c r="AA89" s="187"/>
      <c r="AB89" s="187"/>
      <c r="AC89" s="188"/>
      <c r="AD89" s="608" t="str">
        <f>IF(B89="","",VLOOKUP(B89,入力シート!$B$79:$AZ$108,27,FALSE))</f>
        <v/>
      </c>
      <c r="AE89" s="606"/>
      <c r="AF89" s="606"/>
      <c r="AG89" s="606"/>
      <c r="AH89" s="606"/>
      <c r="AI89" s="606"/>
      <c r="AJ89" s="607"/>
      <c r="AK89" s="612" t="str">
        <f>IF(B89="","",VLOOKUP(B89,入力シート!$B$79:$AZ$108,18,FALSE))</f>
        <v/>
      </c>
      <c r="AL89" s="612"/>
      <c r="AM89" s="612"/>
      <c r="AN89" s="612"/>
      <c r="AO89" s="612"/>
      <c r="AP89" s="612"/>
      <c r="AQ89" s="612"/>
      <c r="AR89" s="612"/>
      <c r="AS89" s="612"/>
      <c r="AT89" s="612"/>
      <c r="AU89" s="612"/>
      <c r="AV89" s="612"/>
      <c r="AW89" s="612"/>
      <c r="AX89" s="613"/>
    </row>
    <row r="90" spans="2:50" ht="15.75" customHeight="1">
      <c r="B90" s="14" t="str">
        <f>IF(入力シート!D104="","",入力シート!B104)</f>
        <v/>
      </c>
      <c r="C90" s="324" t="str">
        <f>IF(B90="","",VLOOKUP(B90,入力シート!$B$79:$AZ$108,3,FALSE))</f>
        <v/>
      </c>
      <c r="D90" s="324"/>
      <c r="E90" s="324"/>
      <c r="F90" s="324"/>
      <c r="G90" s="324"/>
      <c r="H90" s="324"/>
      <c r="I90" s="324"/>
      <c r="J90" s="324"/>
      <c r="K90" s="325"/>
      <c r="L90" s="178" t="str">
        <f t="shared" si="16"/>
        <v/>
      </c>
      <c r="M90" s="179"/>
      <c r="N90" s="179"/>
      <c r="O90" s="181" t="str">
        <f>IF(B90="","",VLOOKUP(B90,入力シート!$B$79:$AZ$108,43,FALSE))</f>
        <v/>
      </c>
      <c r="P90" s="182"/>
      <c r="Q90" s="182"/>
      <c r="R90" s="182"/>
      <c r="S90" s="23" t="str">
        <f>IF(入力シート!D104="","","－")</f>
        <v/>
      </c>
      <c r="T90" s="183" t="str">
        <f>IF(B90="","",VLOOKUP(B90,入力シート!$B$79:$AZ$108,46,FALSE))</f>
        <v/>
      </c>
      <c r="U90" s="184"/>
      <c r="V90" s="181" t="str">
        <f>IF(B90="","",VLOOKUP(B90,入力シート!$B$79:$AZ$108,49,FALSE))</f>
        <v/>
      </c>
      <c r="W90" s="182"/>
      <c r="X90" s="182"/>
      <c r="Y90" s="185"/>
      <c r="Z90" s="186" t="str">
        <f t="shared" si="17"/>
        <v/>
      </c>
      <c r="AA90" s="187"/>
      <c r="AB90" s="187"/>
      <c r="AC90" s="188"/>
      <c r="AD90" s="608" t="str">
        <f>IF(B90="","",VLOOKUP(B90,入力シート!$B$79:$AZ$108,27,FALSE))</f>
        <v/>
      </c>
      <c r="AE90" s="606"/>
      <c r="AF90" s="606"/>
      <c r="AG90" s="606"/>
      <c r="AH90" s="606"/>
      <c r="AI90" s="606"/>
      <c r="AJ90" s="607"/>
      <c r="AK90" s="612" t="str">
        <f>IF(B90="","",VLOOKUP(B90,入力シート!$B$79:$AZ$108,18,FALSE))</f>
        <v/>
      </c>
      <c r="AL90" s="612"/>
      <c r="AM90" s="612"/>
      <c r="AN90" s="612"/>
      <c r="AO90" s="612"/>
      <c r="AP90" s="612"/>
      <c r="AQ90" s="612"/>
      <c r="AR90" s="612"/>
      <c r="AS90" s="612"/>
      <c r="AT90" s="612"/>
      <c r="AU90" s="612"/>
      <c r="AV90" s="612"/>
      <c r="AW90" s="612"/>
      <c r="AX90" s="613"/>
    </row>
    <row r="91" spans="2:50" ht="15.75" customHeight="1">
      <c r="B91" s="14" t="str">
        <f>IF(入力シート!D105="","",入力シート!B105)</f>
        <v/>
      </c>
      <c r="C91" s="324" t="str">
        <f>IF(B91="","",VLOOKUP(B91,入力シート!$B$79:$AZ$108,3,FALSE))</f>
        <v/>
      </c>
      <c r="D91" s="324"/>
      <c r="E91" s="324"/>
      <c r="F91" s="324"/>
      <c r="G91" s="324"/>
      <c r="H91" s="324"/>
      <c r="I91" s="324"/>
      <c r="J91" s="324"/>
      <c r="K91" s="325"/>
      <c r="L91" s="178" t="str">
        <f t="shared" si="16"/>
        <v/>
      </c>
      <c r="M91" s="179"/>
      <c r="N91" s="179"/>
      <c r="O91" s="181" t="str">
        <f>IF(B91="","",VLOOKUP(B91,入力シート!$B$79:$AZ$108,43,FALSE))</f>
        <v/>
      </c>
      <c r="P91" s="182"/>
      <c r="Q91" s="182"/>
      <c r="R91" s="182"/>
      <c r="S91" s="23" t="str">
        <f>IF(入力シート!D105="","","－")</f>
        <v/>
      </c>
      <c r="T91" s="183" t="str">
        <f>IF(B91="","",VLOOKUP(B91,入力シート!$B$79:$AZ$108,46,FALSE))</f>
        <v/>
      </c>
      <c r="U91" s="184"/>
      <c r="V91" s="181" t="str">
        <f>IF(B91="","",VLOOKUP(B91,入力シート!$B$79:$AZ$108,49,FALSE))</f>
        <v/>
      </c>
      <c r="W91" s="182"/>
      <c r="X91" s="182"/>
      <c r="Y91" s="185"/>
      <c r="Z91" s="186" t="str">
        <f t="shared" si="17"/>
        <v/>
      </c>
      <c r="AA91" s="187"/>
      <c r="AB91" s="187"/>
      <c r="AC91" s="188"/>
      <c r="AD91" s="608" t="str">
        <f>IF(B91="","",VLOOKUP(B91,入力シート!$B$79:$AZ$108,27,FALSE))</f>
        <v/>
      </c>
      <c r="AE91" s="606"/>
      <c r="AF91" s="606"/>
      <c r="AG91" s="606"/>
      <c r="AH91" s="606"/>
      <c r="AI91" s="606"/>
      <c r="AJ91" s="607"/>
      <c r="AK91" s="612" t="str">
        <f>IF(B91="","",VLOOKUP(B91,入力シート!$B$79:$AZ$108,18,FALSE))</f>
        <v/>
      </c>
      <c r="AL91" s="612"/>
      <c r="AM91" s="612"/>
      <c r="AN91" s="612"/>
      <c r="AO91" s="612"/>
      <c r="AP91" s="612"/>
      <c r="AQ91" s="612"/>
      <c r="AR91" s="612"/>
      <c r="AS91" s="612"/>
      <c r="AT91" s="612"/>
      <c r="AU91" s="612"/>
      <c r="AV91" s="612"/>
      <c r="AW91" s="612"/>
      <c r="AX91" s="613"/>
    </row>
    <row r="92" spans="2:50" ht="15.75" customHeight="1">
      <c r="B92" s="14" t="str">
        <f>IF(入力シート!D106="","",入力シート!B106)</f>
        <v/>
      </c>
      <c r="C92" s="324" t="str">
        <f>IF(B92="","",VLOOKUP(B92,入力シート!$B$79:$AZ$108,3,FALSE))</f>
        <v/>
      </c>
      <c r="D92" s="324"/>
      <c r="E92" s="324"/>
      <c r="F92" s="324"/>
      <c r="G92" s="324"/>
      <c r="H92" s="324"/>
      <c r="I92" s="324"/>
      <c r="J92" s="324"/>
      <c r="K92" s="325"/>
      <c r="L92" s="178" t="str">
        <f t="shared" si="16"/>
        <v/>
      </c>
      <c r="M92" s="179"/>
      <c r="N92" s="179"/>
      <c r="O92" s="181" t="str">
        <f>IF(B92="","",VLOOKUP(B92,入力シート!$B$79:$AZ$108,43,FALSE))</f>
        <v/>
      </c>
      <c r="P92" s="182"/>
      <c r="Q92" s="182"/>
      <c r="R92" s="182"/>
      <c r="S92" s="23" t="str">
        <f>IF(入力シート!D106="","","－")</f>
        <v/>
      </c>
      <c r="T92" s="183" t="str">
        <f>IF(B92="","",VLOOKUP(B92,入力シート!$B$79:$AZ$108,46,FALSE))</f>
        <v/>
      </c>
      <c r="U92" s="184"/>
      <c r="V92" s="181" t="str">
        <f>IF(B92="","",VLOOKUP(B92,入力シート!$B$79:$AZ$108,49,FALSE))</f>
        <v/>
      </c>
      <c r="W92" s="182"/>
      <c r="X92" s="182"/>
      <c r="Y92" s="185"/>
      <c r="Z92" s="186" t="str">
        <f t="shared" si="17"/>
        <v/>
      </c>
      <c r="AA92" s="187"/>
      <c r="AB92" s="187"/>
      <c r="AC92" s="188"/>
      <c r="AD92" s="608" t="str">
        <f>IF(B92="","",VLOOKUP(B92,入力シート!$B$79:$AZ$108,27,FALSE))</f>
        <v/>
      </c>
      <c r="AE92" s="606"/>
      <c r="AF92" s="606"/>
      <c r="AG92" s="606"/>
      <c r="AH92" s="606"/>
      <c r="AI92" s="606"/>
      <c r="AJ92" s="607"/>
      <c r="AK92" s="612" t="str">
        <f>IF(B92="","",VLOOKUP(B92,入力シート!$B$79:$AZ$108,18,FALSE))</f>
        <v/>
      </c>
      <c r="AL92" s="612"/>
      <c r="AM92" s="612"/>
      <c r="AN92" s="612"/>
      <c r="AO92" s="612"/>
      <c r="AP92" s="612"/>
      <c r="AQ92" s="612"/>
      <c r="AR92" s="612"/>
      <c r="AS92" s="612"/>
      <c r="AT92" s="612"/>
      <c r="AU92" s="612"/>
      <c r="AV92" s="612"/>
      <c r="AW92" s="612"/>
      <c r="AX92" s="613"/>
    </row>
    <row r="93" spans="2:50" ht="15.75" customHeight="1">
      <c r="B93" s="14" t="str">
        <f>IF(入力シート!D107="","",入力シート!B107)</f>
        <v/>
      </c>
      <c r="C93" s="324" t="str">
        <f>IF(B93="","",VLOOKUP(B93,入力シート!$B$79:$AZ$108,3,FALSE))</f>
        <v/>
      </c>
      <c r="D93" s="324"/>
      <c r="E93" s="324"/>
      <c r="F93" s="324"/>
      <c r="G93" s="324"/>
      <c r="H93" s="324"/>
      <c r="I93" s="324"/>
      <c r="J93" s="324"/>
      <c r="K93" s="325"/>
      <c r="L93" s="178" t="str">
        <f t="shared" si="16"/>
        <v/>
      </c>
      <c r="M93" s="179"/>
      <c r="N93" s="179"/>
      <c r="O93" s="181" t="str">
        <f>IF(B93="","",VLOOKUP(B93,入力シート!$B$79:$AZ$108,43,FALSE))</f>
        <v/>
      </c>
      <c r="P93" s="182"/>
      <c r="Q93" s="182"/>
      <c r="R93" s="182"/>
      <c r="S93" s="23" t="str">
        <f>IF(入力シート!D107="","","－")</f>
        <v/>
      </c>
      <c r="T93" s="183" t="str">
        <f>IF(B93="","",VLOOKUP(B93,入力シート!$B$79:$AZ$108,46,FALSE))</f>
        <v/>
      </c>
      <c r="U93" s="184"/>
      <c r="V93" s="181" t="str">
        <f>IF(B93="","",VLOOKUP(B93,入力シート!$B$79:$AZ$108,49,FALSE))</f>
        <v/>
      </c>
      <c r="W93" s="182"/>
      <c r="X93" s="182"/>
      <c r="Y93" s="185"/>
      <c r="Z93" s="186" t="str">
        <f t="shared" si="17"/>
        <v/>
      </c>
      <c r="AA93" s="187"/>
      <c r="AB93" s="187"/>
      <c r="AC93" s="188"/>
      <c r="AD93" s="608" t="str">
        <f>IF(B93="","",VLOOKUP(B93,入力シート!$B$79:$AZ$108,27,FALSE))</f>
        <v/>
      </c>
      <c r="AE93" s="606"/>
      <c r="AF93" s="606"/>
      <c r="AG93" s="606"/>
      <c r="AH93" s="606"/>
      <c r="AI93" s="606"/>
      <c r="AJ93" s="607"/>
      <c r="AK93" s="612" t="str">
        <f>IF(B93="","",VLOOKUP(B93,入力シート!$B$79:$AZ$108,18,FALSE))</f>
        <v/>
      </c>
      <c r="AL93" s="612"/>
      <c r="AM93" s="612"/>
      <c r="AN93" s="612"/>
      <c r="AO93" s="612"/>
      <c r="AP93" s="612"/>
      <c r="AQ93" s="612"/>
      <c r="AR93" s="612"/>
      <c r="AS93" s="612"/>
      <c r="AT93" s="612"/>
      <c r="AU93" s="612"/>
      <c r="AV93" s="612"/>
      <c r="AW93" s="612"/>
      <c r="AX93" s="613"/>
    </row>
    <row r="94" spans="2:50" ht="15.75" customHeight="1">
      <c r="B94" s="14" t="str">
        <f>IF(入力シート!D108="","",入力シート!B108)</f>
        <v/>
      </c>
      <c r="C94" s="324" t="str">
        <f>IF(B94="","",VLOOKUP(B94,入力シート!$B$79:$AZ$108,3,FALSE))</f>
        <v/>
      </c>
      <c r="D94" s="324"/>
      <c r="E94" s="324"/>
      <c r="F94" s="324"/>
      <c r="G94" s="324"/>
      <c r="H94" s="324"/>
      <c r="I94" s="324"/>
      <c r="J94" s="324"/>
      <c r="K94" s="325"/>
      <c r="L94" s="178" t="str">
        <f t="shared" si="16"/>
        <v/>
      </c>
      <c r="M94" s="179"/>
      <c r="N94" s="179"/>
      <c r="O94" s="181" t="str">
        <f>IF(B94="","",VLOOKUP(B94,入力シート!$B$79:$AZ$108,43,FALSE))</f>
        <v/>
      </c>
      <c r="P94" s="182"/>
      <c r="Q94" s="182"/>
      <c r="R94" s="182"/>
      <c r="S94" s="23" t="str">
        <f>IF(入力シート!D108="","","－")</f>
        <v/>
      </c>
      <c r="T94" s="183" t="str">
        <f>IF(B94="","",VLOOKUP(B94,入力シート!$B$79:$AZ$108,46,FALSE))</f>
        <v/>
      </c>
      <c r="U94" s="184"/>
      <c r="V94" s="181" t="str">
        <f>IF(B94="","",VLOOKUP(B94,入力シート!$B$79:$AZ$108,49,FALSE))</f>
        <v/>
      </c>
      <c r="W94" s="182"/>
      <c r="X94" s="182"/>
      <c r="Y94" s="185"/>
      <c r="Z94" s="186" t="str">
        <f t="shared" si="17"/>
        <v/>
      </c>
      <c r="AA94" s="187"/>
      <c r="AB94" s="187"/>
      <c r="AC94" s="188"/>
      <c r="AD94" s="608" t="str">
        <f>IF(B94="","",VLOOKUP(B94,入力シート!$B$79:$AZ$108,27,FALSE))</f>
        <v/>
      </c>
      <c r="AE94" s="606"/>
      <c r="AF94" s="606"/>
      <c r="AG94" s="606"/>
      <c r="AH94" s="606"/>
      <c r="AI94" s="606"/>
      <c r="AJ94" s="607"/>
      <c r="AK94" s="612" t="str">
        <f>IF(B94="","",VLOOKUP(B94,入力シート!$B$79:$AZ$108,18,FALSE))</f>
        <v/>
      </c>
      <c r="AL94" s="612"/>
      <c r="AM94" s="612"/>
      <c r="AN94" s="612"/>
      <c r="AO94" s="612"/>
      <c r="AP94" s="612"/>
      <c r="AQ94" s="612"/>
      <c r="AR94" s="612"/>
      <c r="AS94" s="612"/>
      <c r="AT94" s="612"/>
      <c r="AU94" s="612"/>
      <c r="AV94" s="612"/>
      <c r="AW94" s="612"/>
      <c r="AX94" s="613"/>
    </row>
    <row r="95" spans="2:50" ht="15.75" customHeight="1">
      <c r="B95" s="14"/>
      <c r="C95" s="176"/>
      <c r="D95" s="176"/>
      <c r="E95" s="176"/>
      <c r="F95" s="176"/>
      <c r="G95" s="176"/>
      <c r="H95" s="176"/>
      <c r="I95" s="176"/>
      <c r="J95" s="176"/>
      <c r="K95" s="177"/>
      <c r="L95" s="178"/>
      <c r="M95" s="179"/>
      <c r="N95" s="179"/>
      <c r="O95" s="181"/>
      <c r="P95" s="182"/>
      <c r="Q95" s="182"/>
      <c r="R95" s="182"/>
      <c r="S95" s="23"/>
      <c r="T95" s="183"/>
      <c r="U95" s="184"/>
      <c r="V95" s="181"/>
      <c r="W95" s="182"/>
      <c r="X95" s="182"/>
      <c r="Y95" s="185"/>
      <c r="Z95" s="186"/>
      <c r="AA95" s="187"/>
      <c r="AB95" s="187"/>
      <c r="AC95" s="188"/>
      <c r="AD95" s="189"/>
      <c r="AE95" s="190"/>
      <c r="AF95" s="190"/>
      <c r="AG95" s="190"/>
      <c r="AH95" s="190"/>
      <c r="AI95" s="190"/>
      <c r="AJ95" s="191"/>
      <c r="AK95" s="174"/>
      <c r="AL95" s="174"/>
      <c r="AM95" s="174"/>
      <c r="AN95" s="174"/>
      <c r="AO95" s="174"/>
      <c r="AP95" s="174"/>
      <c r="AQ95" s="174"/>
      <c r="AR95" s="174"/>
      <c r="AS95" s="174"/>
      <c r="AT95" s="174"/>
      <c r="AU95" s="174"/>
      <c r="AV95" s="174"/>
      <c r="AW95" s="174"/>
      <c r="AX95" s="175"/>
    </row>
    <row r="96" spans="2:50" ht="20.25" customHeight="1">
      <c r="B96" s="292" t="s">
        <v>20</v>
      </c>
      <c r="C96" s="293"/>
      <c r="D96" s="293"/>
      <c r="E96" s="293"/>
      <c r="F96" s="293"/>
      <c r="G96" s="293"/>
      <c r="H96" s="293"/>
      <c r="I96" s="293"/>
      <c r="J96" s="293"/>
      <c r="K96" s="294"/>
      <c r="L96" s="364">
        <f>SUM(L7:N94)</f>
        <v>0</v>
      </c>
      <c r="M96" s="365"/>
      <c r="N96" s="365"/>
      <c r="O96" s="298"/>
      <c r="P96" s="299"/>
      <c r="Q96" s="299"/>
      <c r="R96" s="299"/>
      <c r="S96" s="299"/>
      <c r="T96" s="299"/>
      <c r="U96" s="300"/>
      <c r="V96" s="301" t="str">
        <f>_xlfn.IFS(入力シート!$J$12="週30時間以上実施",MIN(SUM($V$6,$V$18,$V$25,$V$32,$V$64),3000000),入力シート!$J$12="週30時間未満実施",MIN(SUM($V$6,$V$18,$V$25,$V$32,$V$64),1500000),入力シート!$J$12="","")</f>
        <v/>
      </c>
      <c r="W96" s="302"/>
      <c r="X96" s="302"/>
      <c r="Y96" s="303"/>
      <c r="Z96" s="304" t="str">
        <f>IFERROR(L96-V96-SUM(Z7:AC94),"")</f>
        <v/>
      </c>
      <c r="AA96" s="305"/>
      <c r="AB96" s="305"/>
      <c r="AC96" s="306"/>
      <c r="AD96" s="603"/>
      <c r="AE96" s="604"/>
      <c r="AF96" s="604"/>
      <c r="AG96" s="604"/>
      <c r="AH96" s="604"/>
      <c r="AI96" s="604"/>
      <c r="AJ96" s="605"/>
      <c r="AK96" s="309"/>
      <c r="AL96" s="310"/>
      <c r="AM96" s="310"/>
      <c r="AN96" s="310"/>
      <c r="AO96" s="310"/>
      <c r="AP96" s="310"/>
      <c r="AQ96" s="310"/>
      <c r="AR96" s="310"/>
      <c r="AS96" s="310"/>
      <c r="AT96" s="310"/>
      <c r="AU96" s="310"/>
      <c r="AV96" s="310"/>
      <c r="AW96" s="310"/>
      <c r="AX96" s="311"/>
    </row>
    <row r="97" spans="1:50" ht="15.75">
      <c r="B97" s="38"/>
      <c r="C97" s="38"/>
      <c r="D97" s="38"/>
      <c r="E97" s="38"/>
      <c r="F97" s="38"/>
      <c r="G97" s="38"/>
      <c r="H97" s="38"/>
      <c r="I97" s="38"/>
      <c r="J97" s="39"/>
      <c r="K97" s="39"/>
      <c r="L97" s="39"/>
      <c r="M97" s="39"/>
      <c r="N97" s="39"/>
      <c r="O97" s="39"/>
      <c r="P97" s="39"/>
      <c r="Q97" s="39"/>
      <c r="R97" s="39"/>
      <c r="S97" s="39"/>
      <c r="T97" s="39"/>
      <c r="U97" s="39"/>
      <c r="V97" s="39"/>
      <c r="W97" s="39"/>
      <c r="X97" s="39"/>
      <c r="Y97" s="39"/>
      <c r="Z97" s="39"/>
      <c r="AA97" s="39"/>
      <c r="AB97" s="39"/>
      <c r="AC97" s="39"/>
      <c r="AD97" s="39"/>
      <c r="AE97" s="39"/>
      <c r="AF97" s="39"/>
      <c r="AG97" s="39"/>
      <c r="AH97" s="39"/>
      <c r="AI97" s="39"/>
      <c r="AJ97" s="39"/>
      <c r="AK97" s="39"/>
      <c r="AL97" s="39"/>
      <c r="AM97" s="39"/>
      <c r="AN97" s="39"/>
      <c r="AO97" s="39"/>
      <c r="AP97" s="39"/>
      <c r="AQ97" s="39"/>
      <c r="AR97" s="39"/>
      <c r="AS97" s="39"/>
      <c r="AT97" s="39"/>
      <c r="AU97" s="39"/>
      <c r="AV97" s="39"/>
      <c r="AW97" s="39"/>
      <c r="AX97" s="39"/>
    </row>
    <row r="98" spans="1:50" ht="15" customHeight="1">
      <c r="B98" s="38"/>
      <c r="C98" s="38"/>
      <c r="D98" s="38"/>
      <c r="E98" s="38"/>
      <c r="F98" s="38"/>
      <c r="G98" s="38"/>
      <c r="H98" s="38"/>
      <c r="I98" s="38"/>
      <c r="J98" s="39"/>
      <c r="K98" s="39"/>
      <c r="L98" s="39"/>
      <c r="M98" s="39"/>
      <c r="N98" s="39"/>
      <c r="O98" s="39"/>
      <c r="P98" s="39"/>
      <c r="Q98" s="39"/>
      <c r="R98" s="39"/>
      <c r="S98" s="39"/>
      <c r="T98" s="39"/>
      <c r="U98" s="39"/>
      <c r="V98" s="39"/>
      <c r="W98" s="39"/>
      <c r="X98" s="39"/>
      <c r="Y98" s="39"/>
      <c r="Z98" s="39"/>
      <c r="AA98" s="39"/>
      <c r="AB98" s="39"/>
      <c r="AC98" s="39"/>
      <c r="AD98" s="39"/>
      <c r="AE98" s="39"/>
      <c r="AF98" s="39"/>
      <c r="AG98" s="39"/>
      <c r="AH98" s="39"/>
      <c r="AI98" s="39"/>
      <c r="AJ98" s="39"/>
      <c r="AK98" s="39"/>
      <c r="AL98" s="39"/>
      <c r="AM98" s="39"/>
      <c r="AN98" s="39"/>
      <c r="AO98" s="39"/>
      <c r="AP98" s="39"/>
      <c r="AQ98" s="39"/>
      <c r="AR98" s="39"/>
      <c r="AS98" s="39"/>
      <c r="AT98" s="39"/>
      <c r="AU98" s="39"/>
      <c r="AV98" s="39"/>
      <c r="AW98" s="39"/>
      <c r="AX98" s="39"/>
    </row>
    <row r="99" spans="1:50" ht="15.75">
      <c r="A99" s="10" t="s">
        <v>309</v>
      </c>
    </row>
    <row r="100" spans="1:50" ht="15.75">
      <c r="B100" s="262" t="s">
        <v>39</v>
      </c>
      <c r="C100" s="263"/>
      <c r="D100" s="263"/>
      <c r="E100" s="263"/>
      <c r="F100" s="263"/>
      <c r="G100" s="263"/>
      <c r="H100" s="263"/>
      <c r="I100" s="263"/>
      <c r="J100" s="263"/>
      <c r="K100" s="264"/>
      <c r="L100" s="265" t="s">
        <v>40</v>
      </c>
      <c r="M100" s="226"/>
      <c r="N100" s="226"/>
      <c r="O100" s="226"/>
      <c r="P100" s="226"/>
      <c r="Q100" s="226"/>
      <c r="R100" s="226"/>
      <c r="S100" s="226"/>
      <c r="T100" s="226"/>
      <c r="U100" s="226"/>
      <c r="V100" s="226"/>
      <c r="W100" s="226"/>
      <c r="X100" s="226"/>
      <c r="Y100" s="226"/>
      <c r="Z100" s="226"/>
      <c r="AA100" s="226"/>
      <c r="AB100" s="226"/>
      <c r="AC100" s="226"/>
      <c r="AD100" s="226"/>
      <c r="AE100" s="226"/>
      <c r="AF100" s="226"/>
      <c r="AG100" s="226"/>
      <c r="AH100" s="226"/>
      <c r="AI100" s="226"/>
      <c r="AJ100" s="226"/>
      <c r="AK100" s="226"/>
      <c r="AL100" s="226"/>
      <c r="AM100" s="226"/>
      <c r="AN100" s="226"/>
      <c r="AO100" s="226"/>
      <c r="AP100" s="226"/>
      <c r="AQ100" s="226"/>
      <c r="AR100" s="226"/>
      <c r="AS100" s="226"/>
      <c r="AT100" s="226"/>
      <c r="AU100" s="226"/>
      <c r="AV100" s="226"/>
      <c r="AW100" s="226"/>
      <c r="AX100" s="227"/>
    </row>
    <row r="101" spans="1:50" ht="15.75">
      <c r="B101" s="162" t="str">
        <f>IF(入力シート!$D$29="","",入力シート!$B$29)</f>
        <v/>
      </c>
      <c r="C101" s="267" t="str">
        <f>IF(入力シート!D29="","",入力シート!D29)</f>
        <v/>
      </c>
      <c r="D101" s="267"/>
      <c r="E101" s="267"/>
      <c r="F101" s="267"/>
      <c r="G101" s="267"/>
      <c r="H101" s="267"/>
      <c r="I101" s="267"/>
      <c r="J101" s="267"/>
      <c r="K101" s="268"/>
      <c r="L101" s="278" t="str">
        <f>IF(入力シート!BM29="","",入力シート!BM29)</f>
        <v/>
      </c>
      <c r="M101" s="279"/>
      <c r="N101" s="279"/>
      <c r="O101" s="279"/>
      <c r="P101" s="279"/>
      <c r="Q101" s="279"/>
      <c r="R101" s="279"/>
      <c r="S101" s="279"/>
      <c r="T101" s="279"/>
      <c r="U101" s="279"/>
      <c r="V101" s="279"/>
      <c r="W101" s="279"/>
      <c r="X101" s="279"/>
      <c r="Y101" s="279"/>
      <c r="Z101" s="279"/>
      <c r="AA101" s="279"/>
      <c r="AB101" s="279"/>
      <c r="AC101" s="279"/>
      <c r="AD101" s="279"/>
      <c r="AE101" s="279"/>
      <c r="AF101" s="279"/>
      <c r="AG101" s="279"/>
      <c r="AH101" s="279"/>
      <c r="AI101" s="279"/>
      <c r="AJ101" s="279"/>
      <c r="AK101" s="279"/>
      <c r="AL101" s="279"/>
      <c r="AM101" s="279"/>
      <c r="AN101" s="279"/>
      <c r="AO101" s="279"/>
      <c r="AP101" s="279"/>
      <c r="AQ101" s="279"/>
      <c r="AR101" s="279"/>
      <c r="AS101" s="279"/>
      <c r="AT101" s="279"/>
      <c r="AU101" s="279"/>
      <c r="AV101" s="279"/>
      <c r="AW101" s="279"/>
      <c r="AX101" s="280"/>
    </row>
    <row r="102" spans="1:50" ht="15.75">
      <c r="B102" s="162" t="str">
        <f>IF(入力シート!$D$30="","",入力シート!$B$30)</f>
        <v/>
      </c>
      <c r="C102" s="267" t="str">
        <f>IF(入力シート!D30="","",入力シート!D30)</f>
        <v/>
      </c>
      <c r="D102" s="267"/>
      <c r="E102" s="267"/>
      <c r="F102" s="267"/>
      <c r="G102" s="267"/>
      <c r="H102" s="267"/>
      <c r="I102" s="267"/>
      <c r="J102" s="267"/>
      <c r="K102" s="268"/>
      <c r="L102" s="278" t="str">
        <f>IF(入力シート!BM30="","",入力シート!BM30)</f>
        <v/>
      </c>
      <c r="M102" s="279"/>
      <c r="N102" s="279"/>
      <c r="O102" s="279"/>
      <c r="P102" s="279"/>
      <c r="Q102" s="279"/>
      <c r="R102" s="279"/>
      <c r="S102" s="279"/>
      <c r="T102" s="279"/>
      <c r="U102" s="279"/>
      <c r="V102" s="279"/>
      <c r="W102" s="279"/>
      <c r="X102" s="279"/>
      <c r="Y102" s="279"/>
      <c r="Z102" s="279"/>
      <c r="AA102" s="279"/>
      <c r="AB102" s="279"/>
      <c r="AC102" s="279"/>
      <c r="AD102" s="279"/>
      <c r="AE102" s="279"/>
      <c r="AF102" s="279"/>
      <c r="AG102" s="279"/>
      <c r="AH102" s="279"/>
      <c r="AI102" s="279"/>
      <c r="AJ102" s="279"/>
      <c r="AK102" s="279"/>
      <c r="AL102" s="279"/>
      <c r="AM102" s="279"/>
      <c r="AN102" s="279"/>
      <c r="AO102" s="279"/>
      <c r="AP102" s="279"/>
      <c r="AQ102" s="279"/>
      <c r="AR102" s="279"/>
      <c r="AS102" s="279"/>
      <c r="AT102" s="279"/>
      <c r="AU102" s="279"/>
      <c r="AV102" s="279"/>
      <c r="AW102" s="279"/>
      <c r="AX102" s="280"/>
    </row>
    <row r="103" spans="1:50" ht="15.75">
      <c r="B103" s="162" t="str">
        <f>IF(入力シート!$D$31="","",入力シート!$B$31)</f>
        <v/>
      </c>
      <c r="C103" s="267" t="str">
        <f>IF(入力シート!D31="","",入力シート!D31)</f>
        <v/>
      </c>
      <c r="D103" s="267"/>
      <c r="E103" s="267"/>
      <c r="F103" s="267"/>
      <c r="G103" s="267"/>
      <c r="H103" s="267"/>
      <c r="I103" s="267"/>
      <c r="J103" s="267"/>
      <c r="K103" s="268"/>
      <c r="L103" s="278" t="str">
        <f>IF(入力シート!BM31="","",入力シート!BM31)</f>
        <v/>
      </c>
      <c r="M103" s="279"/>
      <c r="N103" s="279"/>
      <c r="O103" s="279"/>
      <c r="P103" s="279"/>
      <c r="Q103" s="279"/>
      <c r="R103" s="279"/>
      <c r="S103" s="279"/>
      <c r="T103" s="279"/>
      <c r="U103" s="279"/>
      <c r="V103" s="279"/>
      <c r="W103" s="279"/>
      <c r="X103" s="279"/>
      <c r="Y103" s="279"/>
      <c r="Z103" s="279"/>
      <c r="AA103" s="279"/>
      <c r="AB103" s="279"/>
      <c r="AC103" s="279"/>
      <c r="AD103" s="279"/>
      <c r="AE103" s="279"/>
      <c r="AF103" s="279"/>
      <c r="AG103" s="279"/>
      <c r="AH103" s="279"/>
      <c r="AI103" s="279"/>
      <c r="AJ103" s="279"/>
      <c r="AK103" s="279"/>
      <c r="AL103" s="279"/>
      <c r="AM103" s="279"/>
      <c r="AN103" s="279"/>
      <c r="AO103" s="279"/>
      <c r="AP103" s="279"/>
      <c r="AQ103" s="279"/>
      <c r="AR103" s="279"/>
      <c r="AS103" s="279"/>
      <c r="AT103" s="279"/>
      <c r="AU103" s="279"/>
      <c r="AV103" s="279"/>
      <c r="AW103" s="279"/>
      <c r="AX103" s="280"/>
    </row>
    <row r="104" spans="1:50" ht="15.75">
      <c r="B104" s="162" t="str">
        <f>IF(入力シート!$D$32="","",入力シート!$B$32)</f>
        <v/>
      </c>
      <c r="C104" s="267" t="str">
        <f>IF(入力シート!D32="","",入力シート!D32)</f>
        <v/>
      </c>
      <c r="D104" s="267"/>
      <c r="E104" s="267"/>
      <c r="F104" s="267"/>
      <c r="G104" s="267"/>
      <c r="H104" s="267"/>
      <c r="I104" s="267"/>
      <c r="J104" s="267"/>
      <c r="K104" s="268"/>
      <c r="L104" s="278" t="str">
        <f>IF(入力シート!BM32="","",入力シート!BM32)</f>
        <v/>
      </c>
      <c r="M104" s="279"/>
      <c r="N104" s="279"/>
      <c r="O104" s="279"/>
      <c r="P104" s="279"/>
      <c r="Q104" s="279"/>
      <c r="R104" s="279"/>
      <c r="S104" s="279"/>
      <c r="T104" s="279"/>
      <c r="U104" s="279"/>
      <c r="V104" s="279"/>
      <c r="W104" s="279"/>
      <c r="X104" s="279"/>
      <c r="Y104" s="279"/>
      <c r="Z104" s="279"/>
      <c r="AA104" s="279"/>
      <c r="AB104" s="279"/>
      <c r="AC104" s="279"/>
      <c r="AD104" s="279"/>
      <c r="AE104" s="279"/>
      <c r="AF104" s="279"/>
      <c r="AG104" s="279"/>
      <c r="AH104" s="279"/>
      <c r="AI104" s="279"/>
      <c r="AJ104" s="279"/>
      <c r="AK104" s="279"/>
      <c r="AL104" s="279"/>
      <c r="AM104" s="279"/>
      <c r="AN104" s="279"/>
      <c r="AO104" s="279"/>
      <c r="AP104" s="279"/>
      <c r="AQ104" s="279"/>
      <c r="AR104" s="279"/>
      <c r="AS104" s="279"/>
      <c r="AT104" s="279"/>
      <c r="AU104" s="279"/>
      <c r="AV104" s="279"/>
      <c r="AW104" s="279"/>
      <c r="AX104" s="280"/>
    </row>
    <row r="105" spans="1:50" ht="15.75">
      <c r="B105" s="163" t="str">
        <f>IF(入力シート!$D$33="","",入力シート!$B$33)</f>
        <v/>
      </c>
      <c r="C105" s="273" t="str">
        <f>IF(入力シート!D33="","",入力シート!D33)</f>
        <v/>
      </c>
      <c r="D105" s="273"/>
      <c r="E105" s="273"/>
      <c r="F105" s="273"/>
      <c r="G105" s="273"/>
      <c r="H105" s="273"/>
      <c r="I105" s="273"/>
      <c r="J105" s="273"/>
      <c r="K105" s="274"/>
      <c r="L105" s="275" t="str">
        <f>IF(入力シート!BM33="","",入力シート!BM33)</f>
        <v/>
      </c>
      <c r="M105" s="276"/>
      <c r="N105" s="276"/>
      <c r="O105" s="276"/>
      <c r="P105" s="276"/>
      <c r="Q105" s="276"/>
      <c r="R105" s="276"/>
      <c r="S105" s="276"/>
      <c r="T105" s="276"/>
      <c r="U105" s="276"/>
      <c r="V105" s="276"/>
      <c r="W105" s="276"/>
      <c r="X105" s="276"/>
      <c r="Y105" s="276"/>
      <c r="Z105" s="276"/>
      <c r="AA105" s="276"/>
      <c r="AB105" s="276"/>
      <c r="AC105" s="276"/>
      <c r="AD105" s="276"/>
      <c r="AE105" s="276"/>
      <c r="AF105" s="276"/>
      <c r="AG105" s="276"/>
      <c r="AH105" s="276"/>
      <c r="AI105" s="276"/>
      <c r="AJ105" s="276"/>
      <c r="AK105" s="276"/>
      <c r="AL105" s="276"/>
      <c r="AM105" s="276"/>
      <c r="AN105" s="276"/>
      <c r="AO105" s="276"/>
      <c r="AP105" s="276"/>
      <c r="AQ105" s="276"/>
      <c r="AR105" s="276"/>
      <c r="AS105" s="276"/>
      <c r="AT105" s="276"/>
      <c r="AU105" s="276"/>
      <c r="AV105" s="276"/>
      <c r="AW105" s="276"/>
      <c r="AX105" s="277"/>
    </row>
    <row r="106" spans="1:50" ht="15.75">
      <c r="B106" s="3"/>
      <c r="C106" s="3"/>
      <c r="D106" s="3"/>
      <c r="E106" s="3"/>
      <c r="F106" s="3"/>
      <c r="G106" s="3"/>
      <c r="H106" s="3"/>
      <c r="I106" s="3"/>
      <c r="J106" s="3"/>
      <c r="K106" s="3"/>
      <c r="L106" s="63"/>
      <c r="M106" s="63"/>
      <c r="N106" s="63"/>
      <c r="O106" s="63"/>
      <c r="P106" s="63"/>
      <c r="Q106" s="63"/>
      <c r="R106" s="63"/>
      <c r="S106" s="63"/>
      <c r="T106" s="63"/>
      <c r="U106" s="63"/>
      <c r="V106" s="63"/>
      <c r="W106" s="63"/>
      <c r="X106" s="63"/>
      <c r="Y106" s="63"/>
      <c r="Z106" s="63"/>
      <c r="AA106" s="63"/>
      <c r="AB106" s="63"/>
      <c r="AC106" s="63"/>
      <c r="AD106" s="63"/>
      <c r="AE106" s="63"/>
      <c r="AF106" s="63"/>
      <c r="AG106" s="63"/>
      <c r="AH106" s="63"/>
      <c r="AI106" s="63"/>
      <c r="AJ106" s="63"/>
      <c r="AK106" s="63"/>
      <c r="AL106" s="63"/>
      <c r="AM106" s="63"/>
      <c r="AN106" s="63"/>
      <c r="AO106" s="63"/>
      <c r="AP106" s="63"/>
      <c r="AQ106" s="63"/>
      <c r="AR106" s="63"/>
      <c r="AS106" s="63"/>
      <c r="AT106" s="63"/>
      <c r="AU106" s="63"/>
      <c r="AV106" s="63"/>
      <c r="AW106" s="63"/>
      <c r="AX106" s="63"/>
    </row>
    <row r="107" spans="1:50" ht="15.75">
      <c r="A107" s="10" t="s">
        <v>310</v>
      </c>
    </row>
    <row r="108" spans="1:50" ht="18.75" customHeight="1">
      <c r="B108" s="262" t="s">
        <v>39</v>
      </c>
      <c r="C108" s="263"/>
      <c r="D108" s="263"/>
      <c r="E108" s="263"/>
      <c r="F108" s="263"/>
      <c r="G108" s="263"/>
      <c r="H108" s="263"/>
      <c r="I108" s="263"/>
      <c r="J108" s="263"/>
      <c r="K108" s="264"/>
      <c r="L108" s="265" t="s">
        <v>42</v>
      </c>
      <c r="M108" s="226"/>
      <c r="N108" s="226"/>
      <c r="O108" s="226"/>
      <c r="P108" s="226"/>
      <c r="Q108" s="226"/>
      <c r="R108" s="226"/>
      <c r="S108" s="226"/>
      <c r="T108" s="226"/>
      <c r="U108" s="226"/>
      <c r="V108" s="226"/>
      <c r="W108" s="226"/>
      <c r="X108" s="226"/>
      <c r="Y108" s="226"/>
      <c r="Z108" s="225" t="s">
        <v>311</v>
      </c>
      <c r="AA108" s="226"/>
      <c r="AB108" s="226"/>
      <c r="AC108" s="226"/>
      <c r="AD108" s="226"/>
      <c r="AE108" s="226"/>
      <c r="AF108" s="226"/>
      <c r="AG108" s="226"/>
      <c r="AH108" s="226"/>
      <c r="AI108" s="348"/>
      <c r="AJ108" s="226" t="s">
        <v>312</v>
      </c>
      <c r="AK108" s="226"/>
      <c r="AL108" s="226"/>
      <c r="AM108" s="226"/>
      <c r="AN108" s="226"/>
      <c r="AO108" s="226"/>
      <c r="AP108" s="226"/>
      <c r="AQ108" s="226"/>
      <c r="AR108" s="226"/>
      <c r="AS108" s="226"/>
      <c r="AT108" s="226"/>
      <c r="AU108" s="226"/>
      <c r="AV108" s="226"/>
      <c r="AW108" s="226"/>
      <c r="AX108" s="227"/>
    </row>
    <row r="109" spans="1:50" ht="15.75">
      <c r="B109" s="159" t="str">
        <f>IF(入力シート!D46="","",入力シート!B46)</f>
        <v/>
      </c>
      <c r="C109" s="267" t="str">
        <f>IF(入力シート!D46="","",入力シート!D46)</f>
        <v/>
      </c>
      <c r="D109" s="267"/>
      <c r="E109" s="267"/>
      <c r="F109" s="267"/>
      <c r="G109" s="267"/>
      <c r="H109" s="267"/>
      <c r="I109" s="267"/>
      <c r="J109" s="267"/>
      <c r="K109" s="268"/>
      <c r="L109" s="598" t="str">
        <f>IF(入力シート!D46="","",入力シート!BM46)</f>
        <v/>
      </c>
      <c r="M109" s="599"/>
      <c r="N109" s="599"/>
      <c r="O109" s="599"/>
      <c r="P109" s="599"/>
      <c r="Q109" s="599"/>
      <c r="R109" s="599"/>
      <c r="S109" s="599"/>
      <c r="T109" s="599"/>
      <c r="U109" s="599"/>
      <c r="V109" s="599"/>
      <c r="W109" s="599"/>
      <c r="X109" s="599"/>
      <c r="Y109" s="600"/>
      <c r="Z109" s="159" t="str">
        <f>IF(入力シート!D61="","",入力シート!B61)</f>
        <v/>
      </c>
      <c r="AA109" s="270" t="str">
        <f>IF(入力シート!D61="","",入力シート!D61)</f>
        <v/>
      </c>
      <c r="AB109" s="270"/>
      <c r="AC109" s="270"/>
      <c r="AD109" s="270"/>
      <c r="AE109" s="270"/>
      <c r="AF109" s="270"/>
      <c r="AG109" s="270"/>
      <c r="AH109" s="270"/>
      <c r="AI109" s="601"/>
      <c r="AJ109" s="599" t="str">
        <f>IF(入力シート!D61="","",入力シート!BM61)</f>
        <v/>
      </c>
      <c r="AK109" s="599"/>
      <c r="AL109" s="599"/>
      <c r="AM109" s="599"/>
      <c r="AN109" s="599"/>
      <c r="AO109" s="599"/>
      <c r="AP109" s="599"/>
      <c r="AQ109" s="599"/>
      <c r="AR109" s="599"/>
      <c r="AS109" s="599"/>
      <c r="AT109" s="599"/>
      <c r="AU109" s="599"/>
      <c r="AV109" s="599"/>
      <c r="AW109" s="599"/>
      <c r="AX109" s="602"/>
    </row>
    <row r="110" spans="1:50" ht="15.75">
      <c r="B110" s="159" t="str">
        <f>IF(入力シート!D47="","",入力シート!B47)</f>
        <v/>
      </c>
      <c r="C110" s="267" t="str">
        <f>IF(入力シート!D47="","",入力シート!D47)</f>
        <v/>
      </c>
      <c r="D110" s="267"/>
      <c r="E110" s="267"/>
      <c r="F110" s="267"/>
      <c r="G110" s="267"/>
      <c r="H110" s="267"/>
      <c r="I110" s="267"/>
      <c r="J110" s="267"/>
      <c r="K110" s="268"/>
      <c r="L110" s="598" t="str">
        <f>IF(入力シート!D47="","",入力シート!BM47)</f>
        <v/>
      </c>
      <c r="M110" s="599"/>
      <c r="N110" s="599"/>
      <c r="O110" s="599"/>
      <c r="P110" s="599"/>
      <c r="Q110" s="599"/>
      <c r="R110" s="599"/>
      <c r="S110" s="599"/>
      <c r="T110" s="599"/>
      <c r="U110" s="599"/>
      <c r="V110" s="599"/>
      <c r="W110" s="599"/>
      <c r="X110" s="599"/>
      <c r="Y110" s="600"/>
      <c r="Z110" s="159" t="str">
        <f>IF(入力シート!D62="","",入力シート!B62)</f>
        <v/>
      </c>
      <c r="AA110" s="270" t="str">
        <f>IF(入力シート!D62="","",入力シート!D62)</f>
        <v/>
      </c>
      <c r="AB110" s="270"/>
      <c r="AC110" s="270"/>
      <c r="AD110" s="270"/>
      <c r="AE110" s="270"/>
      <c r="AF110" s="270"/>
      <c r="AG110" s="270"/>
      <c r="AH110" s="270"/>
      <c r="AI110" s="601"/>
      <c r="AJ110" s="599" t="str">
        <f>IF(入力シート!D62="","",入力シート!BM62)</f>
        <v/>
      </c>
      <c r="AK110" s="599"/>
      <c r="AL110" s="599"/>
      <c r="AM110" s="599"/>
      <c r="AN110" s="599"/>
      <c r="AO110" s="599"/>
      <c r="AP110" s="599"/>
      <c r="AQ110" s="599"/>
      <c r="AR110" s="599"/>
      <c r="AS110" s="599"/>
      <c r="AT110" s="599"/>
      <c r="AU110" s="599"/>
      <c r="AV110" s="599"/>
      <c r="AW110" s="599"/>
      <c r="AX110" s="602"/>
    </row>
    <row r="111" spans="1:50" ht="15.75">
      <c r="B111" s="159" t="str">
        <f>IF(入力シート!D48="","",入力シート!B48)</f>
        <v/>
      </c>
      <c r="C111" s="267" t="str">
        <f>IF(入力シート!D48="","",入力シート!D48)</f>
        <v/>
      </c>
      <c r="D111" s="267"/>
      <c r="E111" s="267"/>
      <c r="F111" s="267"/>
      <c r="G111" s="267"/>
      <c r="H111" s="267"/>
      <c r="I111" s="267"/>
      <c r="J111" s="267"/>
      <c r="K111" s="268"/>
      <c r="L111" s="598" t="str">
        <f>IF(入力シート!D48="","",入力シート!BM48)</f>
        <v/>
      </c>
      <c r="M111" s="599"/>
      <c r="N111" s="599"/>
      <c r="O111" s="599"/>
      <c r="P111" s="599"/>
      <c r="Q111" s="599"/>
      <c r="R111" s="599"/>
      <c r="S111" s="599"/>
      <c r="T111" s="599"/>
      <c r="U111" s="599"/>
      <c r="V111" s="599"/>
      <c r="W111" s="599"/>
      <c r="X111" s="599"/>
      <c r="Y111" s="600"/>
      <c r="Z111" s="159" t="str">
        <f>IF(入力シート!D63="","",入力シート!B63)</f>
        <v/>
      </c>
      <c r="AA111" s="270" t="str">
        <f>IF(入力シート!D63="","",入力シート!D63)</f>
        <v/>
      </c>
      <c r="AB111" s="270"/>
      <c r="AC111" s="270"/>
      <c r="AD111" s="270"/>
      <c r="AE111" s="270"/>
      <c r="AF111" s="270"/>
      <c r="AG111" s="270"/>
      <c r="AH111" s="270"/>
      <c r="AI111" s="601"/>
      <c r="AJ111" s="599" t="str">
        <f>IF(入力シート!D63="","",入力シート!BM63)</f>
        <v/>
      </c>
      <c r="AK111" s="599"/>
      <c r="AL111" s="599"/>
      <c r="AM111" s="599"/>
      <c r="AN111" s="599"/>
      <c r="AO111" s="599"/>
      <c r="AP111" s="599"/>
      <c r="AQ111" s="599"/>
      <c r="AR111" s="599"/>
      <c r="AS111" s="599"/>
      <c r="AT111" s="599"/>
      <c r="AU111" s="599"/>
      <c r="AV111" s="599"/>
      <c r="AW111" s="599"/>
      <c r="AX111" s="602"/>
    </row>
    <row r="112" spans="1:50" ht="15.75">
      <c r="B112" s="159" t="str">
        <f>IF(入力シート!D49="","",入力シート!B49)</f>
        <v/>
      </c>
      <c r="C112" s="267" t="str">
        <f>IF(入力シート!D49="","",入力シート!D49)</f>
        <v/>
      </c>
      <c r="D112" s="267"/>
      <c r="E112" s="267"/>
      <c r="F112" s="267"/>
      <c r="G112" s="267"/>
      <c r="H112" s="267"/>
      <c r="I112" s="267"/>
      <c r="J112" s="267"/>
      <c r="K112" s="268"/>
      <c r="L112" s="598" t="str">
        <f>IF(入力シート!D49="","",入力シート!BM49)</f>
        <v/>
      </c>
      <c r="M112" s="599"/>
      <c r="N112" s="599"/>
      <c r="O112" s="599"/>
      <c r="P112" s="599"/>
      <c r="Q112" s="599"/>
      <c r="R112" s="599"/>
      <c r="S112" s="599"/>
      <c r="T112" s="599"/>
      <c r="U112" s="599"/>
      <c r="V112" s="599"/>
      <c r="W112" s="599"/>
      <c r="X112" s="599"/>
      <c r="Y112" s="600"/>
      <c r="Z112" s="159" t="str">
        <f>IF(入力シート!D64="","",入力シート!B64)</f>
        <v/>
      </c>
      <c r="AA112" s="270" t="str">
        <f>IF(入力シート!D64="","",入力シート!D64)</f>
        <v/>
      </c>
      <c r="AB112" s="270"/>
      <c r="AC112" s="270"/>
      <c r="AD112" s="270"/>
      <c r="AE112" s="270"/>
      <c r="AF112" s="270"/>
      <c r="AG112" s="270"/>
      <c r="AH112" s="270"/>
      <c r="AI112" s="601"/>
      <c r="AJ112" s="599" t="str">
        <f>IF(入力シート!D64="","",入力シート!BM64)</f>
        <v/>
      </c>
      <c r="AK112" s="599"/>
      <c r="AL112" s="599"/>
      <c r="AM112" s="599"/>
      <c r="AN112" s="599"/>
      <c r="AO112" s="599"/>
      <c r="AP112" s="599"/>
      <c r="AQ112" s="599"/>
      <c r="AR112" s="599"/>
      <c r="AS112" s="599"/>
      <c r="AT112" s="599"/>
      <c r="AU112" s="599"/>
      <c r="AV112" s="599"/>
      <c r="AW112" s="599"/>
      <c r="AX112" s="602"/>
    </row>
    <row r="113" spans="1:50" ht="15.75">
      <c r="B113" s="159" t="str">
        <f>IF(入力シート!D50="","",入力シート!B50)</f>
        <v/>
      </c>
      <c r="C113" s="267" t="str">
        <f>IF(入力シート!D50="","",入力シート!D50)</f>
        <v/>
      </c>
      <c r="D113" s="267"/>
      <c r="E113" s="267"/>
      <c r="F113" s="267"/>
      <c r="G113" s="267"/>
      <c r="H113" s="267"/>
      <c r="I113" s="267"/>
      <c r="J113" s="267"/>
      <c r="K113" s="268"/>
      <c r="L113" s="598" t="str">
        <f>IF(入力シート!D50="","",入力シート!BM50)</f>
        <v/>
      </c>
      <c r="M113" s="599"/>
      <c r="N113" s="599"/>
      <c r="O113" s="599"/>
      <c r="P113" s="599"/>
      <c r="Q113" s="599"/>
      <c r="R113" s="599"/>
      <c r="S113" s="599"/>
      <c r="T113" s="599"/>
      <c r="U113" s="599"/>
      <c r="V113" s="599"/>
      <c r="W113" s="599"/>
      <c r="X113" s="599"/>
      <c r="Y113" s="600"/>
      <c r="Z113" s="159" t="str">
        <f>IF(入力シート!D65="","",入力シート!B65)</f>
        <v/>
      </c>
      <c r="AA113" s="270" t="str">
        <f>IF(入力シート!D65="","",入力シート!D65)</f>
        <v/>
      </c>
      <c r="AB113" s="270"/>
      <c r="AC113" s="270"/>
      <c r="AD113" s="270"/>
      <c r="AE113" s="270"/>
      <c r="AF113" s="270"/>
      <c r="AG113" s="270"/>
      <c r="AH113" s="270"/>
      <c r="AI113" s="601"/>
      <c r="AJ113" s="599" t="str">
        <f>IF(入力シート!D65="","",入力シート!BM65)</f>
        <v/>
      </c>
      <c r="AK113" s="599"/>
      <c r="AL113" s="599"/>
      <c r="AM113" s="599"/>
      <c r="AN113" s="599"/>
      <c r="AO113" s="599"/>
      <c r="AP113" s="599"/>
      <c r="AQ113" s="599"/>
      <c r="AR113" s="599"/>
      <c r="AS113" s="599"/>
      <c r="AT113" s="599"/>
      <c r="AU113" s="599"/>
      <c r="AV113" s="599"/>
      <c r="AW113" s="599"/>
      <c r="AX113" s="602"/>
    </row>
    <row r="114" spans="1:50" ht="15.75">
      <c r="B114" s="159" t="str">
        <f>IF(入力シート!D51="","",入力シート!B51)</f>
        <v/>
      </c>
      <c r="C114" s="267" t="str">
        <f>IF(入力シート!D51="","",入力シート!D51)</f>
        <v/>
      </c>
      <c r="D114" s="267"/>
      <c r="E114" s="267"/>
      <c r="F114" s="267"/>
      <c r="G114" s="267"/>
      <c r="H114" s="267"/>
      <c r="I114" s="267"/>
      <c r="J114" s="267"/>
      <c r="K114" s="268"/>
      <c r="L114" s="598" t="str">
        <f>IF(入力シート!D51="","",入力シート!BM51)</f>
        <v/>
      </c>
      <c r="M114" s="599"/>
      <c r="N114" s="599"/>
      <c r="O114" s="599"/>
      <c r="P114" s="599"/>
      <c r="Q114" s="599"/>
      <c r="R114" s="599"/>
      <c r="S114" s="599"/>
      <c r="T114" s="599"/>
      <c r="U114" s="599"/>
      <c r="V114" s="599"/>
      <c r="W114" s="599"/>
      <c r="X114" s="599"/>
      <c r="Y114" s="600"/>
      <c r="Z114" s="159" t="str">
        <f>IF(入力シート!D66="","",入力シート!B66)</f>
        <v/>
      </c>
      <c r="AA114" s="270" t="str">
        <f>IF(入力シート!D66="","",入力シート!D66)</f>
        <v/>
      </c>
      <c r="AB114" s="270"/>
      <c r="AC114" s="270"/>
      <c r="AD114" s="270"/>
      <c r="AE114" s="270"/>
      <c r="AF114" s="270"/>
      <c r="AG114" s="270"/>
      <c r="AH114" s="270"/>
      <c r="AI114" s="601"/>
      <c r="AJ114" s="599" t="str">
        <f>IF(入力シート!D66="","",入力シート!BM66)</f>
        <v/>
      </c>
      <c r="AK114" s="599"/>
      <c r="AL114" s="599"/>
      <c r="AM114" s="599"/>
      <c r="AN114" s="599"/>
      <c r="AO114" s="599"/>
      <c r="AP114" s="599"/>
      <c r="AQ114" s="599"/>
      <c r="AR114" s="599"/>
      <c r="AS114" s="599"/>
      <c r="AT114" s="599"/>
      <c r="AU114" s="599"/>
      <c r="AV114" s="599"/>
      <c r="AW114" s="599"/>
      <c r="AX114" s="602"/>
    </row>
    <row r="115" spans="1:50" ht="15.75">
      <c r="B115" s="159" t="str">
        <f>IF(入力シート!D52="","",入力シート!B52)</f>
        <v/>
      </c>
      <c r="C115" s="267" t="str">
        <f>IF(入力シート!D52="","",入力シート!D52)</f>
        <v/>
      </c>
      <c r="D115" s="267"/>
      <c r="E115" s="267"/>
      <c r="F115" s="267"/>
      <c r="G115" s="267"/>
      <c r="H115" s="267"/>
      <c r="I115" s="267"/>
      <c r="J115" s="267"/>
      <c r="K115" s="268"/>
      <c r="L115" s="598" t="str">
        <f>IF(入力シート!D52="","",入力シート!BM52)</f>
        <v/>
      </c>
      <c r="M115" s="599"/>
      <c r="N115" s="599"/>
      <c r="O115" s="599"/>
      <c r="P115" s="599"/>
      <c r="Q115" s="599"/>
      <c r="R115" s="599"/>
      <c r="S115" s="599"/>
      <c r="T115" s="599"/>
      <c r="U115" s="599"/>
      <c r="V115" s="599"/>
      <c r="W115" s="599"/>
      <c r="X115" s="599"/>
      <c r="Y115" s="600"/>
      <c r="Z115" s="159" t="str">
        <f>IF(入力シート!D67="","",入力シート!B67)</f>
        <v/>
      </c>
      <c r="AA115" s="270" t="str">
        <f>IF(入力シート!D67="","",入力シート!D67)</f>
        <v/>
      </c>
      <c r="AB115" s="270"/>
      <c r="AC115" s="270"/>
      <c r="AD115" s="270"/>
      <c r="AE115" s="270"/>
      <c r="AF115" s="270"/>
      <c r="AG115" s="270"/>
      <c r="AH115" s="270"/>
      <c r="AI115" s="601"/>
      <c r="AJ115" s="599" t="str">
        <f>IF(入力シート!D67="","",入力シート!BM67)</f>
        <v/>
      </c>
      <c r="AK115" s="599"/>
      <c r="AL115" s="599"/>
      <c r="AM115" s="599"/>
      <c r="AN115" s="599"/>
      <c r="AO115" s="599"/>
      <c r="AP115" s="599"/>
      <c r="AQ115" s="599"/>
      <c r="AR115" s="599"/>
      <c r="AS115" s="599"/>
      <c r="AT115" s="599"/>
      <c r="AU115" s="599"/>
      <c r="AV115" s="599"/>
      <c r="AW115" s="599"/>
      <c r="AX115" s="602"/>
    </row>
    <row r="116" spans="1:50" ht="15.75">
      <c r="B116" s="159" t="str">
        <f>IF(入力シート!D53="","",入力シート!B53)</f>
        <v/>
      </c>
      <c r="C116" s="267" t="str">
        <f>IF(入力シート!D53="","",入力シート!D53)</f>
        <v/>
      </c>
      <c r="D116" s="267"/>
      <c r="E116" s="267"/>
      <c r="F116" s="267"/>
      <c r="G116" s="267"/>
      <c r="H116" s="267"/>
      <c r="I116" s="267"/>
      <c r="J116" s="267"/>
      <c r="K116" s="268"/>
      <c r="L116" s="598" t="str">
        <f>IF(入力シート!D53="","",入力シート!BM53)</f>
        <v/>
      </c>
      <c r="M116" s="599"/>
      <c r="N116" s="599"/>
      <c r="O116" s="599"/>
      <c r="P116" s="599"/>
      <c r="Q116" s="599"/>
      <c r="R116" s="599"/>
      <c r="S116" s="599"/>
      <c r="T116" s="599"/>
      <c r="U116" s="599"/>
      <c r="V116" s="599"/>
      <c r="W116" s="599"/>
      <c r="X116" s="599"/>
      <c r="Y116" s="600"/>
      <c r="Z116" s="159" t="str">
        <f>IF(入力シート!D68="","",入力シート!B68)</f>
        <v/>
      </c>
      <c r="AA116" s="270" t="str">
        <f>IF(入力シート!D68="","",入力シート!D68)</f>
        <v/>
      </c>
      <c r="AB116" s="270"/>
      <c r="AC116" s="270"/>
      <c r="AD116" s="270"/>
      <c r="AE116" s="270"/>
      <c r="AF116" s="270"/>
      <c r="AG116" s="270"/>
      <c r="AH116" s="270"/>
      <c r="AI116" s="601"/>
      <c r="AJ116" s="599" t="str">
        <f>IF(入力シート!D68="","",入力シート!BM68)</f>
        <v/>
      </c>
      <c r="AK116" s="599"/>
      <c r="AL116" s="599"/>
      <c r="AM116" s="599"/>
      <c r="AN116" s="599"/>
      <c r="AO116" s="599"/>
      <c r="AP116" s="599"/>
      <c r="AQ116" s="599"/>
      <c r="AR116" s="599"/>
      <c r="AS116" s="599"/>
      <c r="AT116" s="599"/>
      <c r="AU116" s="599"/>
      <c r="AV116" s="599"/>
      <c r="AW116" s="599"/>
      <c r="AX116" s="602"/>
    </row>
    <row r="117" spans="1:50" ht="15.75">
      <c r="B117" s="159" t="str">
        <f>IF(入力シート!D54="","",入力シート!B54)</f>
        <v/>
      </c>
      <c r="C117" s="267" t="str">
        <f>IF(入力シート!D54="","",入力シート!D54)</f>
        <v/>
      </c>
      <c r="D117" s="267"/>
      <c r="E117" s="267"/>
      <c r="F117" s="267"/>
      <c r="G117" s="267"/>
      <c r="H117" s="267"/>
      <c r="I117" s="267"/>
      <c r="J117" s="267"/>
      <c r="K117" s="268"/>
      <c r="L117" s="598" t="str">
        <f>IF(入力シート!D54="","",入力シート!BM54)</f>
        <v/>
      </c>
      <c r="M117" s="599"/>
      <c r="N117" s="599"/>
      <c r="O117" s="599"/>
      <c r="P117" s="599"/>
      <c r="Q117" s="599"/>
      <c r="R117" s="599"/>
      <c r="S117" s="599"/>
      <c r="T117" s="599"/>
      <c r="U117" s="599"/>
      <c r="V117" s="599"/>
      <c r="W117" s="599"/>
      <c r="X117" s="599"/>
      <c r="Y117" s="600"/>
      <c r="Z117" s="159" t="str">
        <f>IF(入力シート!D69="","",入力シート!B69)</f>
        <v/>
      </c>
      <c r="AA117" s="270" t="str">
        <f>IF(入力シート!D69="","",入力シート!D69)</f>
        <v/>
      </c>
      <c r="AB117" s="270"/>
      <c r="AC117" s="270"/>
      <c r="AD117" s="270"/>
      <c r="AE117" s="270"/>
      <c r="AF117" s="270"/>
      <c r="AG117" s="270"/>
      <c r="AH117" s="270"/>
      <c r="AI117" s="601"/>
      <c r="AJ117" s="599" t="str">
        <f>IF(入力シート!D69="","",入力シート!BM69)</f>
        <v/>
      </c>
      <c r="AK117" s="599"/>
      <c r="AL117" s="599"/>
      <c r="AM117" s="599"/>
      <c r="AN117" s="599"/>
      <c r="AO117" s="599"/>
      <c r="AP117" s="599"/>
      <c r="AQ117" s="599"/>
      <c r="AR117" s="599"/>
      <c r="AS117" s="599"/>
      <c r="AT117" s="599"/>
      <c r="AU117" s="599"/>
      <c r="AV117" s="599"/>
      <c r="AW117" s="599"/>
      <c r="AX117" s="602"/>
    </row>
    <row r="118" spans="1:50" ht="15.75">
      <c r="B118" s="159" t="str">
        <f>IF(入力シート!D55="","",入力シート!B55)</f>
        <v/>
      </c>
      <c r="C118" s="267" t="str">
        <f>IF(入力シート!D55="","",入力シート!D55)</f>
        <v/>
      </c>
      <c r="D118" s="267"/>
      <c r="E118" s="267"/>
      <c r="F118" s="267"/>
      <c r="G118" s="267"/>
      <c r="H118" s="267"/>
      <c r="I118" s="267"/>
      <c r="J118" s="267"/>
      <c r="K118" s="268"/>
      <c r="L118" s="598" t="str">
        <f>IF(入力シート!D55="","",入力シート!BM55)</f>
        <v/>
      </c>
      <c r="M118" s="599"/>
      <c r="N118" s="599"/>
      <c r="O118" s="599"/>
      <c r="P118" s="599"/>
      <c r="Q118" s="599"/>
      <c r="R118" s="599"/>
      <c r="S118" s="599"/>
      <c r="T118" s="599"/>
      <c r="U118" s="599"/>
      <c r="V118" s="599"/>
      <c r="W118" s="599"/>
      <c r="X118" s="599"/>
      <c r="Y118" s="600"/>
      <c r="Z118" s="159" t="str">
        <f>IF(入力シート!D70="","",入力シート!B70)</f>
        <v/>
      </c>
      <c r="AA118" s="270" t="str">
        <f>IF(入力シート!D70="","",入力シート!D70)</f>
        <v/>
      </c>
      <c r="AB118" s="270"/>
      <c r="AC118" s="270"/>
      <c r="AD118" s="270"/>
      <c r="AE118" s="270"/>
      <c r="AF118" s="270"/>
      <c r="AG118" s="270"/>
      <c r="AH118" s="270"/>
      <c r="AI118" s="601"/>
      <c r="AJ118" s="599" t="str">
        <f>IF(入力シート!D70="","",入力シート!BM70)</f>
        <v/>
      </c>
      <c r="AK118" s="599"/>
      <c r="AL118" s="599"/>
      <c r="AM118" s="599"/>
      <c r="AN118" s="599"/>
      <c r="AO118" s="599"/>
      <c r="AP118" s="599"/>
      <c r="AQ118" s="599"/>
      <c r="AR118" s="599"/>
      <c r="AS118" s="599"/>
      <c r="AT118" s="599"/>
      <c r="AU118" s="599"/>
      <c r="AV118" s="599"/>
      <c r="AW118" s="599"/>
      <c r="AX118" s="602"/>
    </row>
    <row r="119" spans="1:50" ht="15.75">
      <c r="B119" s="159" t="str">
        <f>IF(入力シート!D56="","",入力シート!B56)</f>
        <v/>
      </c>
      <c r="C119" s="267" t="str">
        <f>IF(入力シート!D56="","",入力シート!D56)</f>
        <v/>
      </c>
      <c r="D119" s="267"/>
      <c r="E119" s="267"/>
      <c r="F119" s="267"/>
      <c r="G119" s="267"/>
      <c r="H119" s="267"/>
      <c r="I119" s="267"/>
      <c r="J119" s="267"/>
      <c r="K119" s="268"/>
      <c r="L119" s="598" t="str">
        <f>IF(入力シート!D56="","",入力シート!BM56)</f>
        <v/>
      </c>
      <c r="M119" s="599"/>
      <c r="N119" s="599"/>
      <c r="O119" s="599"/>
      <c r="P119" s="599"/>
      <c r="Q119" s="599"/>
      <c r="R119" s="599"/>
      <c r="S119" s="599"/>
      <c r="T119" s="599"/>
      <c r="U119" s="599"/>
      <c r="V119" s="599"/>
      <c r="W119" s="599"/>
      <c r="X119" s="599"/>
      <c r="Y119" s="600"/>
      <c r="Z119" s="159" t="str">
        <f>IF(入力シート!D71="","",入力シート!B71)</f>
        <v/>
      </c>
      <c r="AA119" s="270" t="str">
        <f>IF(入力シート!D71="","",入力シート!D71)</f>
        <v/>
      </c>
      <c r="AB119" s="270"/>
      <c r="AC119" s="270"/>
      <c r="AD119" s="270"/>
      <c r="AE119" s="270"/>
      <c r="AF119" s="270"/>
      <c r="AG119" s="270"/>
      <c r="AH119" s="270"/>
      <c r="AI119" s="601"/>
      <c r="AJ119" s="599" t="str">
        <f>IF(入力シート!D71="","",入力シート!BM71)</f>
        <v/>
      </c>
      <c r="AK119" s="599"/>
      <c r="AL119" s="599"/>
      <c r="AM119" s="599"/>
      <c r="AN119" s="599"/>
      <c r="AO119" s="599"/>
      <c r="AP119" s="599"/>
      <c r="AQ119" s="599"/>
      <c r="AR119" s="599"/>
      <c r="AS119" s="599"/>
      <c r="AT119" s="599"/>
      <c r="AU119" s="599"/>
      <c r="AV119" s="599"/>
      <c r="AW119" s="599"/>
      <c r="AX119" s="602"/>
    </row>
    <row r="120" spans="1:50" ht="15.75">
      <c r="B120" s="159" t="str">
        <f>IF(入力シート!D57="","",入力シート!B57)</f>
        <v/>
      </c>
      <c r="C120" s="267" t="str">
        <f>IF(入力シート!D57="","",入力シート!D57)</f>
        <v/>
      </c>
      <c r="D120" s="267"/>
      <c r="E120" s="267"/>
      <c r="F120" s="267"/>
      <c r="G120" s="267"/>
      <c r="H120" s="267"/>
      <c r="I120" s="267"/>
      <c r="J120" s="267"/>
      <c r="K120" s="268"/>
      <c r="L120" s="598" t="str">
        <f>IF(入力シート!D57="","",入力シート!BM57)</f>
        <v/>
      </c>
      <c r="M120" s="599"/>
      <c r="N120" s="599"/>
      <c r="O120" s="599"/>
      <c r="P120" s="599"/>
      <c r="Q120" s="599"/>
      <c r="R120" s="599"/>
      <c r="S120" s="599"/>
      <c r="T120" s="599"/>
      <c r="U120" s="599"/>
      <c r="V120" s="599"/>
      <c r="W120" s="599"/>
      <c r="X120" s="599"/>
      <c r="Y120" s="600"/>
      <c r="Z120" s="159" t="str">
        <f>IF(入力シート!D72="","",入力シート!B72)</f>
        <v/>
      </c>
      <c r="AA120" s="270" t="str">
        <f>IF(入力シート!D72="","",入力シート!D72)</f>
        <v/>
      </c>
      <c r="AB120" s="270"/>
      <c r="AC120" s="270"/>
      <c r="AD120" s="270"/>
      <c r="AE120" s="270"/>
      <c r="AF120" s="270"/>
      <c r="AG120" s="270"/>
      <c r="AH120" s="270"/>
      <c r="AI120" s="601"/>
      <c r="AJ120" s="599" t="str">
        <f>IF(入力シート!D72="","",入力シート!BM72)</f>
        <v/>
      </c>
      <c r="AK120" s="599"/>
      <c r="AL120" s="599"/>
      <c r="AM120" s="599"/>
      <c r="AN120" s="599"/>
      <c r="AO120" s="599"/>
      <c r="AP120" s="599"/>
      <c r="AQ120" s="599"/>
      <c r="AR120" s="599"/>
      <c r="AS120" s="599"/>
      <c r="AT120" s="599"/>
      <c r="AU120" s="599"/>
      <c r="AV120" s="599"/>
      <c r="AW120" s="599"/>
      <c r="AX120" s="602"/>
    </row>
    <row r="121" spans="1:50" ht="15.75">
      <c r="B121" s="159" t="str">
        <f>IF(入力シート!D58="","",入力シート!B58)</f>
        <v/>
      </c>
      <c r="C121" s="267" t="str">
        <f>IF(入力シート!D58="","",入力シート!D58)</f>
        <v/>
      </c>
      <c r="D121" s="267"/>
      <c r="E121" s="267"/>
      <c r="F121" s="267"/>
      <c r="G121" s="267"/>
      <c r="H121" s="267"/>
      <c r="I121" s="267"/>
      <c r="J121" s="267"/>
      <c r="K121" s="268"/>
      <c r="L121" s="598" t="str">
        <f>IF(入力シート!D58="","",入力シート!BM58)</f>
        <v/>
      </c>
      <c r="M121" s="599"/>
      <c r="N121" s="599"/>
      <c r="O121" s="599"/>
      <c r="P121" s="599"/>
      <c r="Q121" s="599"/>
      <c r="R121" s="599"/>
      <c r="S121" s="599"/>
      <c r="T121" s="599"/>
      <c r="U121" s="599"/>
      <c r="V121" s="599"/>
      <c r="W121" s="599"/>
      <c r="X121" s="599"/>
      <c r="Y121" s="600"/>
      <c r="Z121" s="159" t="str">
        <f>IF(入力シート!D73="","",入力シート!B73)</f>
        <v/>
      </c>
      <c r="AA121" s="270" t="str">
        <f>IF(入力シート!D73="","",入力シート!D73)</f>
        <v/>
      </c>
      <c r="AB121" s="270"/>
      <c r="AC121" s="270"/>
      <c r="AD121" s="270"/>
      <c r="AE121" s="270"/>
      <c r="AF121" s="270"/>
      <c r="AG121" s="270"/>
      <c r="AH121" s="270"/>
      <c r="AI121" s="601"/>
      <c r="AJ121" s="599" t="str">
        <f>IF(入力シート!D73="","",入力シート!BM73)</f>
        <v/>
      </c>
      <c r="AK121" s="599"/>
      <c r="AL121" s="599"/>
      <c r="AM121" s="599"/>
      <c r="AN121" s="599"/>
      <c r="AO121" s="599"/>
      <c r="AP121" s="599"/>
      <c r="AQ121" s="599"/>
      <c r="AR121" s="599"/>
      <c r="AS121" s="599"/>
      <c r="AT121" s="599"/>
      <c r="AU121" s="599"/>
      <c r="AV121" s="599"/>
      <c r="AW121" s="599"/>
      <c r="AX121" s="602"/>
    </row>
    <row r="122" spans="1:50" ht="15.75">
      <c r="B122" s="159" t="str">
        <f>IF(入力シート!D59="","",入力シート!B59)</f>
        <v/>
      </c>
      <c r="C122" s="267" t="str">
        <f>IF(入力シート!D59="","",入力シート!D59)</f>
        <v/>
      </c>
      <c r="D122" s="267"/>
      <c r="E122" s="267"/>
      <c r="F122" s="267"/>
      <c r="G122" s="267"/>
      <c r="H122" s="267"/>
      <c r="I122" s="267"/>
      <c r="J122" s="267"/>
      <c r="K122" s="268"/>
      <c r="L122" s="598" t="str">
        <f>IF(入力シート!D59="","",入力シート!BM59)</f>
        <v/>
      </c>
      <c r="M122" s="599"/>
      <c r="N122" s="599"/>
      <c r="O122" s="599"/>
      <c r="P122" s="599"/>
      <c r="Q122" s="599"/>
      <c r="R122" s="599"/>
      <c r="S122" s="599"/>
      <c r="T122" s="599"/>
      <c r="U122" s="599"/>
      <c r="V122" s="599"/>
      <c r="W122" s="599"/>
      <c r="X122" s="599"/>
      <c r="Y122" s="600"/>
      <c r="Z122" s="159" t="str">
        <f>IF(入力シート!D74="","",入力シート!B74)</f>
        <v/>
      </c>
      <c r="AA122" s="270" t="str">
        <f>IF(入力シート!D74="","",入力シート!D74)</f>
        <v/>
      </c>
      <c r="AB122" s="270"/>
      <c r="AC122" s="270"/>
      <c r="AD122" s="270"/>
      <c r="AE122" s="270"/>
      <c r="AF122" s="270"/>
      <c r="AG122" s="270"/>
      <c r="AH122" s="270"/>
      <c r="AI122" s="601"/>
      <c r="AJ122" s="599" t="str">
        <f>IF(入力シート!D74="","",入力シート!BM74)</f>
        <v/>
      </c>
      <c r="AK122" s="599"/>
      <c r="AL122" s="599"/>
      <c r="AM122" s="599"/>
      <c r="AN122" s="599"/>
      <c r="AO122" s="599"/>
      <c r="AP122" s="599"/>
      <c r="AQ122" s="599"/>
      <c r="AR122" s="599"/>
      <c r="AS122" s="599"/>
      <c r="AT122" s="599"/>
      <c r="AU122" s="599"/>
      <c r="AV122" s="599"/>
      <c r="AW122" s="599"/>
      <c r="AX122" s="602"/>
    </row>
    <row r="123" spans="1:50" ht="15.75">
      <c r="B123" s="160" t="str">
        <f>IF(入力シート!D60="","",入力シート!B60)</f>
        <v/>
      </c>
      <c r="C123" s="273" t="str">
        <f>IF(入力シート!D60="","",入力シート!D60)</f>
        <v/>
      </c>
      <c r="D123" s="273"/>
      <c r="E123" s="273"/>
      <c r="F123" s="273"/>
      <c r="G123" s="273"/>
      <c r="H123" s="273"/>
      <c r="I123" s="273"/>
      <c r="J123" s="273"/>
      <c r="K123" s="274"/>
      <c r="L123" s="593" t="str">
        <f>IF(入力シート!D60="","",入力シート!BM60)</f>
        <v/>
      </c>
      <c r="M123" s="594"/>
      <c r="N123" s="594"/>
      <c r="O123" s="594"/>
      <c r="P123" s="594"/>
      <c r="Q123" s="594"/>
      <c r="R123" s="594"/>
      <c r="S123" s="594"/>
      <c r="T123" s="594"/>
      <c r="U123" s="594"/>
      <c r="V123" s="594"/>
      <c r="W123" s="594"/>
      <c r="X123" s="594"/>
      <c r="Y123" s="595"/>
      <c r="Z123" s="160" t="str">
        <f>IF(入力シート!D75="","",入力シート!B75)</f>
        <v/>
      </c>
      <c r="AA123" s="276" t="str">
        <f>IF(入力シート!D75="","",入力シート!D75)</f>
        <v/>
      </c>
      <c r="AB123" s="276"/>
      <c r="AC123" s="276"/>
      <c r="AD123" s="276"/>
      <c r="AE123" s="276"/>
      <c r="AF123" s="276"/>
      <c r="AG123" s="276"/>
      <c r="AH123" s="276"/>
      <c r="AI123" s="596"/>
      <c r="AJ123" s="593" t="str">
        <f>IF(入力シート!D75="","",入力シート!BM75)</f>
        <v/>
      </c>
      <c r="AK123" s="594"/>
      <c r="AL123" s="594"/>
      <c r="AM123" s="594"/>
      <c r="AN123" s="594"/>
      <c r="AO123" s="594"/>
      <c r="AP123" s="594"/>
      <c r="AQ123" s="594"/>
      <c r="AR123" s="594"/>
      <c r="AS123" s="594"/>
      <c r="AT123" s="594"/>
      <c r="AU123" s="594"/>
      <c r="AV123" s="594"/>
      <c r="AW123" s="594"/>
      <c r="AX123" s="597"/>
    </row>
    <row r="124" spans="1:50" ht="15.75">
      <c r="B124" s="3"/>
      <c r="C124" s="3"/>
      <c r="D124" s="3"/>
      <c r="E124" s="3"/>
      <c r="F124" s="3"/>
      <c r="G124" s="3"/>
      <c r="H124" s="3"/>
      <c r="I124" s="3"/>
      <c r="J124" s="3"/>
      <c r="K124" s="3"/>
      <c r="L124" s="164"/>
      <c r="M124" s="164"/>
      <c r="N124" s="164"/>
      <c r="O124" s="164"/>
      <c r="P124" s="164"/>
      <c r="Q124" s="164"/>
      <c r="R124" s="164"/>
      <c r="S124" s="164"/>
      <c r="T124" s="164"/>
      <c r="U124" s="164"/>
      <c r="V124" s="164"/>
      <c r="W124" s="164"/>
      <c r="X124" s="164"/>
      <c r="Y124" s="164"/>
      <c r="Z124" s="164"/>
      <c r="AA124" s="164"/>
      <c r="AB124" s="164"/>
      <c r="AC124" s="164"/>
      <c r="AD124" s="164"/>
      <c r="AE124" s="164"/>
      <c r="AF124" s="164"/>
      <c r="AG124" s="164"/>
      <c r="AH124" s="164"/>
      <c r="AI124" s="164"/>
      <c r="AJ124" s="164"/>
      <c r="AK124" s="164"/>
      <c r="AL124" s="164"/>
      <c r="AM124" s="164"/>
      <c r="AN124" s="164"/>
      <c r="AO124" s="164"/>
      <c r="AP124" s="164"/>
      <c r="AQ124" s="164"/>
      <c r="AR124" s="164"/>
      <c r="AS124" s="164"/>
      <c r="AT124" s="164"/>
      <c r="AU124" s="164"/>
      <c r="AV124" s="164"/>
      <c r="AW124" s="164"/>
      <c r="AX124" s="164"/>
    </row>
    <row r="125" spans="1:50" ht="15.75">
      <c r="B125" s="3"/>
      <c r="C125" s="3"/>
      <c r="D125" s="3"/>
      <c r="E125" s="3"/>
      <c r="F125" s="3"/>
      <c r="G125" s="3"/>
      <c r="H125" s="3"/>
      <c r="I125" s="3"/>
      <c r="J125" s="3"/>
      <c r="K125" s="3"/>
      <c r="L125" s="63"/>
      <c r="M125" s="63"/>
      <c r="N125" s="63"/>
      <c r="O125" s="63"/>
      <c r="P125" s="63"/>
      <c r="Q125" s="63"/>
      <c r="R125" s="63"/>
      <c r="S125" s="63"/>
      <c r="T125" s="63"/>
      <c r="U125" s="63"/>
      <c r="V125" s="63"/>
      <c r="W125" s="63"/>
      <c r="X125" s="63"/>
      <c r="Y125" s="63"/>
      <c r="Z125" s="63"/>
      <c r="AA125" s="63"/>
      <c r="AB125" s="63"/>
      <c r="AC125" s="63"/>
      <c r="AD125" s="63"/>
      <c r="AE125" s="63"/>
      <c r="AF125" s="63"/>
      <c r="AG125" s="63"/>
      <c r="AH125" s="63"/>
      <c r="AI125" s="63"/>
      <c r="AJ125" s="63"/>
      <c r="AK125" s="63"/>
      <c r="AL125" s="63"/>
      <c r="AM125" s="63"/>
      <c r="AN125" s="63"/>
      <c r="AO125" s="63"/>
      <c r="AP125" s="63"/>
      <c r="AQ125" s="63"/>
      <c r="AR125" s="63"/>
      <c r="AS125" s="63"/>
      <c r="AT125" s="63"/>
      <c r="AU125" s="63"/>
      <c r="AV125" s="63"/>
      <c r="AW125" s="63"/>
      <c r="AX125" s="63"/>
    </row>
    <row r="126" spans="1:50" ht="15.75">
      <c r="A126" s="10" t="s">
        <v>313</v>
      </c>
    </row>
    <row r="127" spans="1:50" ht="15.75">
      <c r="B127" s="225" t="s">
        <v>44</v>
      </c>
      <c r="C127" s="226"/>
      <c r="D127" s="226"/>
      <c r="E127" s="226"/>
      <c r="F127" s="226"/>
      <c r="G127" s="226"/>
      <c r="H127" s="226"/>
      <c r="I127" s="226"/>
      <c r="J127" s="226"/>
      <c r="K127" s="226"/>
      <c r="L127" s="226"/>
      <c r="M127" s="226"/>
      <c r="N127" s="226"/>
      <c r="O127" s="226"/>
      <c r="P127" s="226"/>
      <c r="Q127" s="226"/>
      <c r="R127" s="226"/>
      <c r="S127" s="226"/>
      <c r="T127" s="226"/>
      <c r="U127" s="227"/>
      <c r="V127" s="225" t="s">
        <v>45</v>
      </c>
      <c r="W127" s="226"/>
      <c r="X127" s="226"/>
      <c r="Y127" s="226"/>
      <c r="Z127" s="226"/>
      <c r="AA127" s="226"/>
      <c r="AB127" s="226"/>
      <c r="AC127" s="226"/>
      <c r="AD127" s="226"/>
      <c r="AE127" s="226"/>
      <c r="AF127" s="226"/>
      <c r="AG127" s="226"/>
      <c r="AH127" s="226"/>
      <c r="AI127" s="226"/>
      <c r="AJ127" s="226"/>
      <c r="AK127" s="226"/>
      <c r="AL127" s="226"/>
      <c r="AM127" s="226"/>
      <c r="AN127" s="226"/>
      <c r="AO127" s="227"/>
      <c r="AP127" s="225" t="s">
        <v>46</v>
      </c>
      <c r="AQ127" s="226"/>
      <c r="AR127" s="226"/>
      <c r="AS127" s="226"/>
      <c r="AT127" s="226"/>
      <c r="AU127" s="226"/>
      <c r="AV127" s="226"/>
      <c r="AW127" s="226"/>
      <c r="AX127" s="227"/>
    </row>
    <row r="128" spans="1:50" ht="15.75">
      <c r="B128" s="197" t="s">
        <v>47</v>
      </c>
      <c r="C128" s="198"/>
      <c r="D128" s="198"/>
      <c r="E128" s="198"/>
      <c r="F128" s="198"/>
      <c r="G128" s="198"/>
      <c r="H128" s="198"/>
      <c r="I128" s="198"/>
      <c r="J128" s="198"/>
      <c r="K128" s="198"/>
      <c r="L128" s="198"/>
      <c r="M128" s="198"/>
      <c r="N128" s="198"/>
      <c r="O128" s="198" t="s">
        <v>48</v>
      </c>
      <c r="P128" s="198"/>
      <c r="Q128" s="198"/>
      <c r="R128" s="198"/>
      <c r="S128" s="198"/>
      <c r="T128" s="198"/>
      <c r="U128" s="231"/>
      <c r="V128" s="232" t="s">
        <v>47</v>
      </c>
      <c r="W128" s="233"/>
      <c r="X128" s="233"/>
      <c r="Y128" s="233"/>
      <c r="Z128" s="233"/>
      <c r="AA128" s="233"/>
      <c r="AB128" s="233"/>
      <c r="AC128" s="233"/>
      <c r="AD128" s="233"/>
      <c r="AE128" s="233"/>
      <c r="AF128" s="233"/>
      <c r="AG128" s="233"/>
      <c r="AH128" s="233"/>
      <c r="AI128" s="233"/>
      <c r="AJ128" s="234"/>
      <c r="AK128" s="235" t="s">
        <v>48</v>
      </c>
      <c r="AL128" s="198"/>
      <c r="AM128" s="198"/>
      <c r="AN128" s="198"/>
      <c r="AO128" s="231"/>
      <c r="AP128" s="236"/>
      <c r="AQ128" s="237"/>
      <c r="AR128" s="237"/>
      <c r="AS128" s="237"/>
      <c r="AT128" s="237"/>
      <c r="AU128" s="237"/>
      <c r="AV128" s="237"/>
      <c r="AW128" s="237"/>
      <c r="AX128" s="238"/>
    </row>
    <row r="129" spans="1:50" ht="15.75">
      <c r="B129" s="242" t="s">
        <v>49</v>
      </c>
      <c r="C129" s="243"/>
      <c r="D129" s="243"/>
      <c r="E129" s="243"/>
      <c r="F129" s="243"/>
      <c r="G129" s="243"/>
      <c r="H129" s="243"/>
      <c r="I129" s="243"/>
      <c r="J129" s="243"/>
      <c r="K129" s="243"/>
      <c r="L129" s="243"/>
      <c r="M129" s="243"/>
      <c r="N129" s="243"/>
      <c r="O129" s="245" t="str">
        <f>V96</f>
        <v/>
      </c>
      <c r="P129" s="245"/>
      <c r="Q129" s="245"/>
      <c r="R129" s="245"/>
      <c r="S129" s="245"/>
      <c r="T129" s="245"/>
      <c r="U129" s="246"/>
      <c r="V129" s="256" t="s">
        <v>50</v>
      </c>
      <c r="W129" s="257"/>
      <c r="X129" s="257"/>
      <c r="Y129" s="257"/>
      <c r="Z129" s="257"/>
      <c r="AA129" s="257"/>
      <c r="AB129" s="257"/>
      <c r="AC129" s="257"/>
      <c r="AD129" s="257"/>
      <c r="AE129" s="257"/>
      <c r="AF129" s="257"/>
      <c r="AG129" s="257"/>
      <c r="AH129" s="257"/>
      <c r="AI129" s="257"/>
      <c r="AJ129" s="258"/>
      <c r="AK129" s="259">
        <f>V6</f>
        <v>0</v>
      </c>
      <c r="AL129" s="260"/>
      <c r="AM129" s="260"/>
      <c r="AN129" s="260"/>
      <c r="AO129" s="261"/>
      <c r="AP129" s="239"/>
      <c r="AQ129" s="240"/>
      <c r="AR129" s="240"/>
      <c r="AS129" s="240"/>
      <c r="AT129" s="240"/>
      <c r="AU129" s="240"/>
      <c r="AV129" s="240"/>
      <c r="AW129" s="240"/>
      <c r="AX129" s="241"/>
    </row>
    <row r="130" spans="1:50" ht="15.75">
      <c r="B130" s="242" t="s">
        <v>51</v>
      </c>
      <c r="C130" s="243"/>
      <c r="D130" s="243"/>
      <c r="E130" s="243"/>
      <c r="F130" s="243"/>
      <c r="G130" s="243"/>
      <c r="H130" s="243"/>
      <c r="I130" s="243"/>
      <c r="J130" s="243"/>
      <c r="K130" s="243"/>
      <c r="L130" s="243"/>
      <c r="M130" s="243"/>
      <c r="N130" s="243"/>
      <c r="O130" s="245" t="str">
        <f>Z96</f>
        <v/>
      </c>
      <c r="P130" s="245"/>
      <c r="Q130" s="245"/>
      <c r="R130" s="245"/>
      <c r="S130" s="245"/>
      <c r="T130" s="245"/>
      <c r="U130" s="246"/>
      <c r="V130" s="242" t="s">
        <v>52</v>
      </c>
      <c r="W130" s="243"/>
      <c r="X130" s="243"/>
      <c r="Y130" s="243"/>
      <c r="Z130" s="243"/>
      <c r="AA130" s="243"/>
      <c r="AB130" s="243"/>
      <c r="AC130" s="243"/>
      <c r="AD130" s="243"/>
      <c r="AE130" s="243"/>
      <c r="AF130" s="243"/>
      <c r="AG130" s="243"/>
      <c r="AH130" s="243"/>
      <c r="AI130" s="243"/>
      <c r="AJ130" s="244"/>
      <c r="AK130" s="186">
        <f>V18</f>
        <v>0</v>
      </c>
      <c r="AL130" s="187"/>
      <c r="AM130" s="187"/>
      <c r="AN130" s="187"/>
      <c r="AO130" s="247"/>
      <c r="AP130" s="239"/>
      <c r="AQ130" s="240"/>
      <c r="AR130" s="240"/>
      <c r="AS130" s="240"/>
      <c r="AT130" s="240"/>
      <c r="AU130" s="240"/>
      <c r="AV130" s="240"/>
      <c r="AW130" s="240"/>
      <c r="AX130" s="241"/>
    </row>
    <row r="131" spans="1:50" ht="15.75">
      <c r="B131" s="91"/>
      <c r="C131" s="90"/>
      <c r="D131" s="90"/>
      <c r="E131" s="90"/>
      <c r="F131" s="90"/>
      <c r="G131" s="90"/>
      <c r="H131" s="90"/>
      <c r="I131" s="90"/>
      <c r="J131" s="90"/>
      <c r="K131" s="90"/>
      <c r="L131" s="90"/>
      <c r="M131" s="90"/>
      <c r="N131" s="90"/>
      <c r="O131" s="56"/>
      <c r="P131" s="56"/>
      <c r="Q131" s="56"/>
      <c r="R131" s="56"/>
      <c r="S131" s="56"/>
      <c r="T131" s="56"/>
      <c r="U131" s="79"/>
      <c r="V131" s="242" t="s">
        <v>53</v>
      </c>
      <c r="W131" s="243"/>
      <c r="X131" s="243"/>
      <c r="Y131" s="243"/>
      <c r="Z131" s="243"/>
      <c r="AA131" s="243"/>
      <c r="AB131" s="243"/>
      <c r="AC131" s="243"/>
      <c r="AD131" s="243"/>
      <c r="AE131" s="243"/>
      <c r="AF131" s="243"/>
      <c r="AG131" s="243"/>
      <c r="AH131" s="243"/>
      <c r="AI131" s="243"/>
      <c r="AJ131" s="244"/>
      <c r="AK131" s="186">
        <f>V25</f>
        <v>0</v>
      </c>
      <c r="AL131" s="187"/>
      <c r="AM131" s="187"/>
      <c r="AN131" s="187"/>
      <c r="AO131" s="247"/>
      <c r="AP131" s="239"/>
      <c r="AQ131" s="240"/>
      <c r="AR131" s="240"/>
      <c r="AS131" s="240"/>
      <c r="AT131" s="240"/>
      <c r="AU131" s="240"/>
      <c r="AV131" s="240"/>
      <c r="AW131" s="240"/>
      <c r="AX131" s="241"/>
    </row>
    <row r="132" spans="1:50" ht="15.75">
      <c r="B132" s="93"/>
      <c r="C132" s="58"/>
      <c r="D132" s="58"/>
      <c r="E132" s="58"/>
      <c r="F132" s="58"/>
      <c r="G132" s="58"/>
      <c r="H132" s="58"/>
      <c r="I132" s="58"/>
      <c r="J132" s="58"/>
      <c r="K132" s="58"/>
      <c r="L132" s="58"/>
      <c r="M132" s="58"/>
      <c r="N132" s="58"/>
      <c r="O132" s="58"/>
      <c r="P132" s="58"/>
      <c r="Q132" s="58"/>
      <c r="R132" s="58"/>
      <c r="S132" s="58"/>
      <c r="T132" s="58"/>
      <c r="U132" s="94"/>
      <c r="V132" s="242" t="s">
        <v>54</v>
      </c>
      <c r="W132" s="243"/>
      <c r="X132" s="243"/>
      <c r="Y132" s="243"/>
      <c r="Z132" s="243"/>
      <c r="AA132" s="243"/>
      <c r="AB132" s="243"/>
      <c r="AC132" s="243"/>
      <c r="AD132" s="243"/>
      <c r="AE132" s="243"/>
      <c r="AF132" s="243"/>
      <c r="AG132" s="243"/>
      <c r="AH132" s="243"/>
      <c r="AI132" s="243"/>
      <c r="AJ132" s="244"/>
      <c r="AK132" s="186">
        <f>V32</f>
        <v>0</v>
      </c>
      <c r="AL132" s="187"/>
      <c r="AM132" s="187"/>
      <c r="AN132" s="187"/>
      <c r="AO132" s="247"/>
      <c r="AP132" s="239"/>
      <c r="AQ132" s="240"/>
      <c r="AR132" s="240"/>
      <c r="AS132" s="240"/>
      <c r="AT132" s="240"/>
      <c r="AU132" s="240"/>
      <c r="AV132" s="240"/>
      <c r="AW132" s="240"/>
      <c r="AX132" s="241"/>
    </row>
    <row r="133" spans="1:50" ht="15.75">
      <c r="B133" s="248"/>
      <c r="C133" s="249"/>
      <c r="D133" s="249"/>
      <c r="E133" s="249"/>
      <c r="F133" s="249"/>
      <c r="G133" s="249"/>
      <c r="H133" s="249"/>
      <c r="I133" s="249"/>
      <c r="J133" s="249"/>
      <c r="K133" s="249"/>
      <c r="L133" s="249"/>
      <c r="M133" s="249"/>
      <c r="N133" s="249"/>
      <c r="O133" s="251"/>
      <c r="P133" s="251"/>
      <c r="Q133" s="251"/>
      <c r="R133" s="251"/>
      <c r="S133" s="251"/>
      <c r="T133" s="251"/>
      <c r="U133" s="252"/>
      <c r="V133" s="248" t="s">
        <v>55</v>
      </c>
      <c r="W133" s="249"/>
      <c r="X133" s="249"/>
      <c r="Y133" s="249"/>
      <c r="Z133" s="249"/>
      <c r="AA133" s="249"/>
      <c r="AB133" s="249"/>
      <c r="AC133" s="249"/>
      <c r="AD133" s="249"/>
      <c r="AE133" s="249"/>
      <c r="AF133" s="249"/>
      <c r="AG133" s="249"/>
      <c r="AH133" s="249"/>
      <c r="AI133" s="249"/>
      <c r="AJ133" s="250"/>
      <c r="AK133" s="253">
        <f>SUM(L65:N94)</f>
        <v>0</v>
      </c>
      <c r="AL133" s="254"/>
      <c r="AM133" s="254"/>
      <c r="AN133" s="254"/>
      <c r="AO133" s="255"/>
      <c r="AP133" s="239"/>
      <c r="AQ133" s="240"/>
      <c r="AR133" s="240"/>
      <c r="AS133" s="240"/>
      <c r="AT133" s="240"/>
      <c r="AU133" s="240"/>
      <c r="AV133" s="240"/>
      <c r="AW133" s="240"/>
      <c r="AX133" s="241"/>
    </row>
    <row r="134" spans="1:50" ht="15.75">
      <c r="B134" s="213" t="s">
        <v>56</v>
      </c>
      <c r="C134" s="214"/>
      <c r="D134" s="214"/>
      <c r="E134" s="214"/>
      <c r="F134" s="214"/>
      <c r="G134" s="214"/>
      <c r="H134" s="214"/>
      <c r="I134" s="214"/>
      <c r="J134" s="214"/>
      <c r="K134" s="214"/>
      <c r="L134" s="214"/>
      <c r="M134" s="214"/>
      <c r="N134" s="214"/>
      <c r="O134" s="216">
        <f>SUM(O129:U132)</f>
        <v>0</v>
      </c>
      <c r="P134" s="216"/>
      <c r="Q134" s="216"/>
      <c r="R134" s="216"/>
      <c r="S134" s="216"/>
      <c r="T134" s="216"/>
      <c r="U134" s="217"/>
      <c r="V134" s="218" t="s">
        <v>57</v>
      </c>
      <c r="W134" s="219"/>
      <c r="X134" s="219"/>
      <c r="Y134" s="219"/>
      <c r="Z134" s="219"/>
      <c r="AA134" s="219"/>
      <c r="AB134" s="219"/>
      <c r="AC134" s="219"/>
      <c r="AD134" s="219"/>
      <c r="AE134" s="219"/>
      <c r="AF134" s="219"/>
      <c r="AG134" s="219"/>
      <c r="AH134" s="219"/>
      <c r="AI134" s="219"/>
      <c r="AJ134" s="220"/>
      <c r="AK134" s="221">
        <f>SUM(AK129:AO133)</f>
        <v>0</v>
      </c>
      <c r="AL134" s="219"/>
      <c r="AM134" s="219"/>
      <c r="AN134" s="219"/>
      <c r="AO134" s="222"/>
      <c r="AP134" s="223">
        <f>O134-AK134</f>
        <v>0</v>
      </c>
      <c r="AQ134" s="223"/>
      <c r="AR134" s="223"/>
      <c r="AS134" s="223"/>
      <c r="AT134" s="223"/>
      <c r="AU134" s="223"/>
      <c r="AV134" s="223"/>
      <c r="AW134" s="223"/>
      <c r="AX134" s="224"/>
    </row>
    <row r="135" spans="1:50" ht="15.75">
      <c r="B135" s="38"/>
      <c r="C135" s="38"/>
      <c r="D135" s="38"/>
      <c r="E135" s="38"/>
      <c r="F135" s="38"/>
      <c r="G135" s="38"/>
      <c r="H135" s="38"/>
      <c r="I135" s="38"/>
      <c r="J135" s="39"/>
      <c r="K135" s="39"/>
      <c r="L135" s="39"/>
      <c r="M135" s="39"/>
      <c r="N135" s="39"/>
      <c r="O135" s="39"/>
      <c r="P135" s="39"/>
      <c r="Q135" s="39"/>
      <c r="R135" s="39"/>
      <c r="S135" s="39"/>
      <c r="T135" s="39"/>
      <c r="U135" s="39"/>
      <c r="V135" s="39"/>
      <c r="W135" s="39"/>
      <c r="X135" s="39"/>
      <c r="Y135" s="39"/>
      <c r="Z135" s="39"/>
      <c r="AA135" s="39"/>
      <c r="AB135" s="39"/>
      <c r="AC135" s="39"/>
      <c r="AD135" s="39"/>
      <c r="AE135" s="39"/>
      <c r="AF135" s="39"/>
      <c r="AG135" s="39"/>
      <c r="AH135" s="39"/>
      <c r="AI135" s="39"/>
      <c r="AJ135" s="39"/>
      <c r="AK135" s="39"/>
      <c r="AL135" s="39"/>
      <c r="AM135" s="39"/>
      <c r="AN135" s="39"/>
      <c r="AO135" s="39"/>
      <c r="AP135" s="39"/>
      <c r="AQ135" s="39"/>
      <c r="AR135" s="39"/>
      <c r="AS135" s="39"/>
      <c r="AT135" s="39"/>
      <c r="AU135" s="39"/>
      <c r="AV135" s="39"/>
      <c r="AW135" s="39"/>
      <c r="AX135" s="39"/>
    </row>
    <row r="136" spans="1:50" ht="15.75">
      <c r="A136" s="10" t="s">
        <v>314</v>
      </c>
    </row>
    <row r="137" spans="1:50" ht="15.75">
      <c r="B137" s="225" t="s">
        <v>59</v>
      </c>
      <c r="C137" s="226"/>
      <c r="D137" s="226"/>
      <c r="E137" s="226"/>
      <c r="F137" s="226"/>
      <c r="G137" s="226"/>
      <c r="H137" s="226"/>
      <c r="I137" s="227"/>
      <c r="J137" s="618">
        <f>入力シート!K185</f>
        <v>0</v>
      </c>
      <c r="K137" s="618"/>
      <c r="L137" s="618"/>
      <c r="M137" s="618"/>
      <c r="N137" s="618"/>
      <c r="O137" s="618"/>
      <c r="P137" s="618"/>
      <c r="Q137" s="618"/>
      <c r="R137" s="618"/>
      <c r="S137" s="618"/>
      <c r="T137" s="618"/>
      <c r="U137" s="618"/>
      <c r="V137" s="618"/>
      <c r="W137" s="618"/>
      <c r="X137" s="618"/>
      <c r="Y137" s="618"/>
      <c r="Z137" s="618"/>
      <c r="AA137" s="618"/>
      <c r="AB137" s="618"/>
      <c r="AC137" s="618"/>
      <c r="AD137" s="618"/>
      <c r="AE137" s="618"/>
      <c r="AF137" s="618"/>
      <c r="AG137" s="618"/>
      <c r="AH137" s="618"/>
      <c r="AI137" s="618"/>
      <c r="AJ137" s="618"/>
      <c r="AK137" s="618"/>
      <c r="AL137" s="618"/>
      <c r="AM137" s="618"/>
      <c r="AN137" s="618"/>
      <c r="AO137" s="618"/>
      <c r="AP137" s="618"/>
      <c r="AQ137" s="618"/>
      <c r="AR137" s="618"/>
      <c r="AS137" s="618"/>
      <c r="AT137" s="618"/>
      <c r="AU137" s="618"/>
      <c r="AV137" s="618"/>
      <c r="AW137" s="618"/>
      <c r="AX137" s="619"/>
    </row>
    <row r="138" spans="1:50" ht="15.75">
      <c r="B138" s="192" t="s">
        <v>60</v>
      </c>
      <c r="C138" s="193"/>
      <c r="D138" s="193"/>
      <c r="E138" s="193"/>
      <c r="F138" s="193"/>
      <c r="G138" s="193"/>
      <c r="H138" s="193"/>
      <c r="I138" s="202"/>
      <c r="J138" s="622">
        <f>入力シート!K186</f>
        <v>0</v>
      </c>
      <c r="K138" s="622"/>
      <c r="L138" s="622"/>
      <c r="M138" s="622"/>
      <c r="N138" s="622"/>
      <c r="O138" s="622"/>
      <c r="P138" s="622"/>
      <c r="Q138" s="622"/>
      <c r="R138" s="622"/>
      <c r="S138" s="622"/>
      <c r="T138" s="622"/>
      <c r="U138" s="622"/>
      <c r="V138" s="622"/>
      <c r="W138" s="622"/>
      <c r="X138" s="622"/>
      <c r="Y138" s="622"/>
      <c r="Z138" s="622"/>
      <c r="AA138" s="622"/>
      <c r="AB138" s="622"/>
      <c r="AC138" s="622"/>
      <c r="AD138" s="622"/>
      <c r="AE138" s="622"/>
      <c r="AF138" s="622"/>
      <c r="AG138" s="622"/>
      <c r="AH138" s="622"/>
      <c r="AI138" s="622"/>
      <c r="AJ138" s="622"/>
      <c r="AK138" s="622"/>
      <c r="AL138" s="622"/>
      <c r="AM138" s="622"/>
      <c r="AN138" s="622"/>
      <c r="AO138" s="622"/>
      <c r="AP138" s="622"/>
      <c r="AQ138" s="622"/>
      <c r="AR138" s="622"/>
      <c r="AS138" s="622"/>
      <c r="AT138" s="622"/>
      <c r="AU138" s="622"/>
      <c r="AV138" s="622"/>
      <c r="AW138" s="622"/>
      <c r="AX138" s="623"/>
    </row>
    <row r="139" spans="1:50" ht="15.75">
      <c r="B139" s="205"/>
      <c r="C139" s="206"/>
      <c r="D139" s="206"/>
      <c r="E139" s="206"/>
      <c r="F139" s="206"/>
      <c r="G139" s="206"/>
      <c r="H139" s="206"/>
      <c r="I139" s="206"/>
      <c r="J139" s="207" t="s">
        <v>61</v>
      </c>
      <c r="K139" s="208"/>
      <c r="L139" s="208"/>
      <c r="M139" s="208"/>
      <c r="N139" s="208"/>
      <c r="O139" s="208"/>
      <c r="P139" s="208"/>
      <c r="Q139" s="208"/>
      <c r="R139" s="208"/>
      <c r="S139" s="208"/>
      <c r="T139" s="208"/>
      <c r="U139" s="208"/>
      <c r="V139" s="208"/>
      <c r="W139" s="209" t="s">
        <v>62</v>
      </c>
      <c r="X139" s="209"/>
      <c r="Y139" s="209"/>
      <c r="Z139" s="209"/>
      <c r="AA139" s="209"/>
      <c r="AB139" s="209"/>
      <c r="AC139" s="209" t="s">
        <v>63</v>
      </c>
      <c r="AD139" s="209"/>
      <c r="AE139" s="209"/>
      <c r="AF139" s="209"/>
      <c r="AG139" s="209"/>
      <c r="AH139" s="209"/>
      <c r="AI139" s="209"/>
      <c r="AJ139" s="209"/>
      <c r="AK139" s="210" t="s">
        <v>64</v>
      </c>
      <c r="AL139" s="210"/>
      <c r="AM139" s="210"/>
      <c r="AN139" s="210"/>
      <c r="AO139" s="210"/>
      <c r="AP139" s="211" t="s">
        <v>65</v>
      </c>
      <c r="AQ139" s="208"/>
      <c r="AR139" s="208"/>
      <c r="AS139" s="208"/>
      <c r="AT139" s="208"/>
      <c r="AU139" s="208"/>
      <c r="AV139" s="208"/>
      <c r="AW139" s="208"/>
      <c r="AX139" s="212"/>
    </row>
    <row r="140" spans="1:50" ht="24.75">
      <c r="B140" s="197" t="s">
        <v>66</v>
      </c>
      <c r="C140" s="198"/>
      <c r="D140" s="198"/>
      <c r="E140" s="198"/>
      <c r="F140" s="198"/>
      <c r="G140" s="198"/>
      <c r="H140" s="198"/>
      <c r="I140" s="198"/>
      <c r="J140" s="630">
        <f>入力シート!K188</f>
        <v>0</v>
      </c>
      <c r="K140" s="624"/>
      <c r="L140" s="624"/>
      <c r="M140" s="624"/>
      <c r="N140" s="624"/>
      <c r="O140" s="624"/>
      <c r="P140" s="624"/>
      <c r="Q140" s="624"/>
      <c r="R140" s="624"/>
      <c r="S140" s="624"/>
      <c r="T140" s="624"/>
      <c r="U140" s="624"/>
      <c r="V140" s="624"/>
      <c r="W140" s="624">
        <f>入力シート!U188</f>
        <v>0</v>
      </c>
      <c r="X140" s="624"/>
      <c r="Y140" s="624"/>
      <c r="Z140" s="624"/>
      <c r="AA140" s="624"/>
      <c r="AB140" s="624"/>
      <c r="AC140" s="624">
        <f>入力シート!Z188</f>
        <v>0</v>
      </c>
      <c r="AD140" s="624" ph="1"/>
      <c r="AE140" s="624" ph="1"/>
      <c r="AF140" s="624" ph="1"/>
      <c r="AG140" s="624" ph="1"/>
      <c r="AH140" s="624" ph="1"/>
      <c r="AI140" s="624" ph="1"/>
      <c r="AJ140" s="624" ph="1"/>
      <c r="AK140" s="624">
        <f>入力シート!AO188</f>
        <v>0</v>
      </c>
      <c r="AL140" s="624"/>
      <c r="AM140" s="624"/>
      <c r="AN140" s="624"/>
      <c r="AO140" s="624"/>
      <c r="AP140" s="624">
        <f>入力シート!AT188</f>
        <v>0</v>
      </c>
      <c r="AQ140" s="624"/>
      <c r="AR140" s="624"/>
      <c r="AS140" s="624"/>
      <c r="AT140" s="624"/>
      <c r="AU140" s="624"/>
      <c r="AV140" s="624"/>
      <c r="AW140" s="624"/>
      <c r="AX140" s="625"/>
    </row>
    <row r="141" spans="1:50" ht="24.75">
      <c r="B141" s="192" t="s">
        <v>67</v>
      </c>
      <c r="C141" s="193"/>
      <c r="D141" s="193"/>
      <c r="E141" s="193"/>
      <c r="F141" s="193"/>
      <c r="G141" s="193"/>
      <c r="H141" s="193"/>
      <c r="I141" s="193"/>
      <c r="J141" s="621">
        <f>入力シート!K189</f>
        <v>0</v>
      </c>
      <c r="K141" s="620"/>
      <c r="L141" s="620"/>
      <c r="M141" s="620"/>
      <c r="N141" s="620"/>
      <c r="O141" s="620"/>
      <c r="P141" s="620"/>
      <c r="Q141" s="620"/>
      <c r="R141" s="620"/>
      <c r="S141" s="620"/>
      <c r="T141" s="620"/>
      <c r="U141" s="620"/>
      <c r="V141" s="620"/>
      <c r="W141" s="620">
        <f>入力シート!U189</f>
        <v>0</v>
      </c>
      <c r="X141" s="620"/>
      <c r="Y141" s="620"/>
      <c r="Z141" s="620"/>
      <c r="AA141" s="620"/>
      <c r="AB141" s="620"/>
      <c r="AC141" s="620">
        <f>入力シート!Z189</f>
        <v>0</v>
      </c>
      <c r="AD141" s="620" ph="1"/>
      <c r="AE141" s="620" ph="1"/>
      <c r="AF141" s="620" ph="1"/>
      <c r="AG141" s="620" ph="1"/>
      <c r="AH141" s="620" ph="1"/>
      <c r="AI141" s="620" ph="1"/>
      <c r="AJ141" s="620" ph="1"/>
      <c r="AK141" s="620">
        <f>入力シート!AO189</f>
        <v>0</v>
      </c>
      <c r="AL141" s="620"/>
      <c r="AM141" s="620"/>
      <c r="AN141" s="620"/>
      <c r="AO141" s="620"/>
      <c r="AP141" s="620">
        <f>入力シート!AT189</f>
        <v>0</v>
      </c>
      <c r="AQ141" s="620"/>
      <c r="AR141" s="620"/>
      <c r="AS141" s="620"/>
      <c r="AT141" s="620"/>
      <c r="AU141" s="620"/>
      <c r="AV141" s="620"/>
      <c r="AW141" s="620"/>
      <c r="AX141" s="626"/>
    </row>
    <row r="147" spans="30:36" ht="24.75">
      <c r="AD147" s="10" ph="1"/>
      <c r="AE147" s="10" ph="1"/>
      <c r="AF147" s="10" ph="1"/>
      <c r="AG147" s="10" ph="1"/>
      <c r="AH147" s="10" ph="1"/>
      <c r="AI147" s="10" ph="1"/>
      <c r="AJ147" s="10" ph="1"/>
    </row>
    <row r="148" spans="30:36" ht="24.75">
      <c r="AD148" s="10" ph="1"/>
      <c r="AE148" s="10" ph="1"/>
      <c r="AF148" s="10" ph="1"/>
      <c r="AG148" s="10" ph="1"/>
      <c r="AH148" s="10" ph="1"/>
      <c r="AI148" s="10" ph="1"/>
      <c r="AJ148" s="10" ph="1"/>
    </row>
    <row r="153" spans="30:36" ht="24.75">
      <c r="AD153" s="10" ph="1"/>
      <c r="AE153" s="10" ph="1"/>
      <c r="AF153" s="10" ph="1"/>
      <c r="AG153" s="10" ph="1"/>
      <c r="AH153" s="10" ph="1"/>
      <c r="AI153" s="10" ph="1"/>
      <c r="AJ153" s="10" ph="1"/>
    </row>
    <row r="154" spans="30:36" ht="24.75">
      <c r="AD154" s="10" ph="1"/>
      <c r="AE154" s="10" ph="1"/>
      <c r="AF154" s="10" ph="1"/>
      <c r="AG154" s="10" ph="1"/>
      <c r="AH154" s="10" ph="1"/>
      <c r="AI154" s="10" ph="1"/>
      <c r="AJ154" s="10" ph="1"/>
    </row>
    <row r="155" spans="30:36" ht="24.75">
      <c r="AD155" s="10" ph="1"/>
      <c r="AE155" s="10" ph="1"/>
      <c r="AF155" s="10" ph="1"/>
      <c r="AG155" s="10" ph="1"/>
      <c r="AH155" s="10" ph="1"/>
      <c r="AI155" s="10" ph="1"/>
      <c r="AJ155" s="10" ph="1"/>
    </row>
    <row r="156" spans="30:36" ht="24.75">
      <c r="AD156" s="10" ph="1"/>
      <c r="AE156" s="10" ph="1"/>
      <c r="AF156" s="10" ph="1"/>
      <c r="AG156" s="10" ph="1"/>
      <c r="AH156" s="10" ph="1"/>
      <c r="AI156" s="10" ph="1"/>
      <c r="AJ156" s="10" ph="1"/>
    </row>
    <row r="157" spans="30:36" ht="24.75">
      <c r="AD157" s="10" ph="1"/>
      <c r="AE157" s="10" ph="1"/>
      <c r="AF157" s="10" ph="1"/>
      <c r="AG157" s="10" ph="1"/>
      <c r="AH157" s="10" ph="1"/>
      <c r="AI157" s="10" ph="1"/>
      <c r="AJ157" s="10" ph="1"/>
    </row>
    <row r="158" spans="30:36" ht="24.75">
      <c r="AD158" s="10" ph="1"/>
      <c r="AE158" s="10" ph="1"/>
      <c r="AF158" s="10" ph="1"/>
      <c r="AG158" s="10" ph="1"/>
      <c r="AH158" s="10" ph="1"/>
      <c r="AI158" s="10" ph="1"/>
      <c r="AJ158" s="10" ph="1"/>
    </row>
    <row r="159" spans="30:36" ht="24.75">
      <c r="AD159" s="10" ph="1"/>
      <c r="AE159" s="10" ph="1"/>
      <c r="AF159" s="10" ph="1"/>
      <c r="AG159" s="10" ph="1"/>
      <c r="AH159" s="10" ph="1"/>
      <c r="AI159" s="10" ph="1"/>
      <c r="AJ159" s="10" ph="1"/>
    </row>
    <row r="160" spans="30:36" ht="24.75">
      <c r="AD160" s="10" ph="1"/>
      <c r="AE160" s="10" ph="1"/>
      <c r="AF160" s="10" ph="1"/>
      <c r="AG160" s="10" ph="1"/>
      <c r="AH160" s="10" ph="1"/>
      <c r="AI160" s="10" ph="1"/>
      <c r="AJ160" s="10" ph="1"/>
    </row>
    <row r="161" spans="30:36" ht="24.75">
      <c r="AD161" s="10" ph="1"/>
      <c r="AE161" s="10" ph="1"/>
      <c r="AF161" s="10" ph="1"/>
      <c r="AG161" s="10" ph="1"/>
      <c r="AH161" s="10" ph="1"/>
      <c r="AI161" s="10" ph="1"/>
      <c r="AJ161" s="10" ph="1"/>
    </row>
    <row r="162" spans="30:36" ht="24.75">
      <c r="AD162" s="10" ph="1"/>
      <c r="AE162" s="10" ph="1"/>
      <c r="AF162" s="10" ph="1"/>
      <c r="AG162" s="10" ph="1"/>
      <c r="AH162" s="10" ph="1"/>
      <c r="AI162" s="10" ph="1"/>
      <c r="AJ162" s="10" ph="1"/>
    </row>
    <row r="163" spans="30:36" ht="24.75">
      <c r="AD163" s="10" ph="1"/>
      <c r="AE163" s="10" ph="1"/>
      <c r="AF163" s="10" ph="1"/>
      <c r="AG163" s="10" ph="1"/>
      <c r="AH163" s="10" ph="1"/>
      <c r="AI163" s="10" ph="1"/>
      <c r="AJ163" s="10" ph="1"/>
    </row>
    <row r="164" spans="30:36" ht="24.75">
      <c r="AD164" s="10" ph="1"/>
      <c r="AE164" s="10" ph="1"/>
      <c r="AF164" s="10" ph="1"/>
      <c r="AG164" s="10" ph="1"/>
      <c r="AH164" s="10" ph="1"/>
      <c r="AI164" s="10" ph="1"/>
      <c r="AJ164" s="10" ph="1"/>
    </row>
    <row r="169" spans="30:36" ht="24.75">
      <c r="AD169" s="10" ph="1"/>
      <c r="AE169" s="10" ph="1"/>
      <c r="AF169" s="10" ph="1"/>
      <c r="AG169" s="10" ph="1"/>
      <c r="AH169" s="10" ph="1"/>
      <c r="AI169" s="10" ph="1"/>
      <c r="AJ169" s="10" ph="1"/>
    </row>
    <row r="170" spans="30:36" ht="24.75">
      <c r="AD170" s="10" ph="1"/>
      <c r="AE170" s="10" ph="1"/>
      <c r="AF170" s="10" ph="1"/>
      <c r="AG170" s="10" ph="1"/>
      <c r="AH170" s="10" ph="1"/>
      <c r="AI170" s="10" ph="1"/>
      <c r="AJ170" s="10" ph="1"/>
    </row>
    <row r="171" spans="30:36" ht="24.75">
      <c r="AD171" s="10" ph="1"/>
      <c r="AE171" s="10" ph="1"/>
      <c r="AF171" s="10" ph="1"/>
      <c r="AG171" s="10" ph="1"/>
      <c r="AH171" s="10" ph="1"/>
      <c r="AI171" s="10" ph="1"/>
      <c r="AJ171" s="10" ph="1"/>
    </row>
    <row r="172" spans="30:36" ht="24.75">
      <c r="AD172" s="10" ph="1"/>
      <c r="AE172" s="10" ph="1"/>
      <c r="AF172" s="10" ph="1"/>
      <c r="AG172" s="10" ph="1"/>
      <c r="AH172" s="10" ph="1"/>
      <c r="AI172" s="10" ph="1"/>
      <c r="AJ172" s="10" ph="1"/>
    </row>
    <row r="173" spans="30:36" ht="24.75">
      <c r="AD173" s="10" ph="1"/>
      <c r="AE173" s="10" ph="1"/>
      <c r="AF173" s="10" ph="1"/>
      <c r="AG173" s="10" ph="1"/>
      <c r="AH173" s="10" ph="1"/>
      <c r="AI173" s="10" ph="1"/>
      <c r="AJ173" s="10" ph="1"/>
    </row>
    <row r="174" spans="30:36" ht="24.75">
      <c r="AD174" s="10" ph="1"/>
      <c r="AE174" s="10" ph="1"/>
      <c r="AF174" s="10" ph="1"/>
      <c r="AG174" s="10" ph="1"/>
      <c r="AH174" s="10" ph="1"/>
      <c r="AI174" s="10" ph="1"/>
      <c r="AJ174" s="10" ph="1"/>
    </row>
    <row r="177" spans="30:36" ht="24.75">
      <c r="AD177" s="10" ph="1"/>
      <c r="AE177" s="10" ph="1"/>
      <c r="AF177" s="10" ph="1"/>
      <c r="AG177" s="10" ph="1"/>
      <c r="AH177" s="10" ph="1"/>
      <c r="AI177" s="10" ph="1"/>
      <c r="AJ177" s="10" ph="1"/>
    </row>
    <row r="178" spans="30:36" ht="24.75">
      <c r="AD178" s="10" ph="1"/>
      <c r="AE178" s="10" ph="1"/>
      <c r="AF178" s="10" ph="1"/>
      <c r="AG178" s="10" ph="1"/>
      <c r="AH178" s="10" ph="1"/>
      <c r="AI178" s="10" ph="1"/>
      <c r="AJ178" s="10" ph="1"/>
    </row>
    <row r="179" spans="30:36" ht="24.75">
      <c r="AD179" s="10" ph="1"/>
      <c r="AE179" s="10" ph="1"/>
      <c r="AF179" s="10" ph="1"/>
      <c r="AG179" s="10" ph="1"/>
      <c r="AH179" s="10" ph="1"/>
      <c r="AI179" s="10" ph="1"/>
      <c r="AJ179" s="10" ph="1"/>
    </row>
    <row r="180" spans="30:36" ht="24.75">
      <c r="AD180" s="10" ph="1"/>
      <c r="AE180" s="10" ph="1"/>
      <c r="AF180" s="10" ph="1"/>
      <c r="AG180" s="10" ph="1"/>
      <c r="AH180" s="10" ph="1"/>
      <c r="AI180" s="10" ph="1"/>
      <c r="AJ180" s="10" ph="1"/>
    </row>
    <row r="181" spans="30:36" ht="24.75">
      <c r="AD181" s="10" ph="1"/>
      <c r="AE181" s="10" ph="1"/>
      <c r="AF181" s="10" ph="1"/>
      <c r="AG181" s="10" ph="1"/>
      <c r="AH181" s="10" ph="1"/>
      <c r="AI181" s="10" ph="1"/>
      <c r="AJ181" s="10" ph="1"/>
    </row>
    <row r="182" spans="30:36" ht="24.75">
      <c r="AD182" s="10" ph="1"/>
      <c r="AE182" s="10" ph="1"/>
      <c r="AF182" s="10" ph="1"/>
      <c r="AG182" s="10" ph="1"/>
      <c r="AH182" s="10" ph="1"/>
      <c r="AI182" s="10" ph="1"/>
      <c r="AJ182" s="10" ph="1"/>
    </row>
    <row r="183" spans="30:36" ht="24.75">
      <c r="AD183" s="10" ph="1"/>
      <c r="AE183" s="10" ph="1"/>
      <c r="AF183" s="10" ph="1"/>
      <c r="AG183" s="10" ph="1"/>
      <c r="AH183" s="10" ph="1"/>
      <c r="AI183" s="10" ph="1"/>
      <c r="AJ183" s="10" ph="1"/>
    </row>
    <row r="184" spans="30:36" ht="24.75">
      <c r="AD184" s="10" ph="1"/>
      <c r="AE184" s="10" ph="1"/>
      <c r="AF184" s="10" ph="1"/>
      <c r="AG184" s="10" ph="1"/>
      <c r="AH184" s="10" ph="1"/>
      <c r="AI184" s="10" ph="1"/>
      <c r="AJ184" s="10" ph="1"/>
    </row>
    <row r="185" spans="30:36" ht="24.75">
      <c r="AD185" s="10" ph="1"/>
      <c r="AE185" s="10" ph="1"/>
      <c r="AF185" s="10" ph="1"/>
      <c r="AG185" s="10" ph="1"/>
      <c r="AH185" s="10" ph="1"/>
      <c r="AI185" s="10" ph="1"/>
      <c r="AJ185" s="10" ph="1"/>
    </row>
    <row r="186" spans="30:36" ht="24.75">
      <c r="AD186" s="10" ph="1"/>
      <c r="AE186" s="10" ph="1"/>
      <c r="AF186" s="10" ph="1"/>
      <c r="AG186" s="10" ph="1"/>
      <c r="AH186" s="10" ph="1"/>
      <c r="AI186" s="10" ph="1"/>
      <c r="AJ186" s="10" ph="1"/>
    </row>
  </sheetData>
  <sheetProtection sheet="1" selectLockedCells="1" selectUnlockedCells="1"/>
  <mergeCells count="870">
    <mergeCell ref="C51:K51"/>
    <mergeCell ref="L51:N51"/>
    <mergeCell ref="O51:R51"/>
    <mergeCell ref="T51:U51"/>
    <mergeCell ref="V51:Y51"/>
    <mergeCell ref="Z51:AC51"/>
    <mergeCell ref="AD51:AJ51"/>
    <mergeCell ref="C52:K52"/>
    <mergeCell ref="L52:N52"/>
    <mergeCell ref="O52:R52"/>
    <mergeCell ref="T52:U52"/>
    <mergeCell ref="V52:Y52"/>
    <mergeCell ref="Z52:AC52"/>
    <mergeCell ref="AD52:AJ52"/>
    <mergeCell ref="C49:K49"/>
    <mergeCell ref="L49:N49"/>
    <mergeCell ref="O49:R49"/>
    <mergeCell ref="T49:U49"/>
    <mergeCell ref="Z49:AC49"/>
    <mergeCell ref="AD49:AJ49"/>
    <mergeCell ref="AK49:AR49"/>
    <mergeCell ref="AS49:AX49"/>
    <mergeCell ref="AK50:AR50"/>
    <mergeCell ref="AS50:AX50"/>
    <mergeCell ref="V49:Y49"/>
    <mergeCell ref="C50:K50"/>
    <mergeCell ref="L50:N50"/>
    <mergeCell ref="O50:R50"/>
    <mergeCell ref="T50:U50"/>
    <mergeCell ref="V50:Y50"/>
    <mergeCell ref="Z50:AC50"/>
    <mergeCell ref="AD50:AJ50"/>
    <mergeCell ref="C48:K48"/>
    <mergeCell ref="L48:N48"/>
    <mergeCell ref="O48:R48"/>
    <mergeCell ref="T48:U48"/>
    <mergeCell ref="V48:Y48"/>
    <mergeCell ref="Z48:AC48"/>
    <mergeCell ref="AD48:AJ48"/>
    <mergeCell ref="AK48:AR48"/>
    <mergeCell ref="AS48:AX48"/>
    <mergeCell ref="C47:K47"/>
    <mergeCell ref="L47:N47"/>
    <mergeCell ref="O47:R47"/>
    <mergeCell ref="T47:U47"/>
    <mergeCell ref="V47:Y47"/>
    <mergeCell ref="Z47:AC47"/>
    <mergeCell ref="AD47:AJ47"/>
    <mergeCell ref="AK47:AR47"/>
    <mergeCell ref="AS47:AX47"/>
    <mergeCell ref="C46:K46"/>
    <mergeCell ref="L46:N46"/>
    <mergeCell ref="O46:R46"/>
    <mergeCell ref="T46:U46"/>
    <mergeCell ref="V46:Y46"/>
    <mergeCell ref="Z46:AC46"/>
    <mergeCell ref="AD46:AJ46"/>
    <mergeCell ref="AK46:AR46"/>
    <mergeCell ref="AS46:AX46"/>
    <mergeCell ref="C45:K45"/>
    <mergeCell ref="L45:N45"/>
    <mergeCell ref="O45:R45"/>
    <mergeCell ref="T45:U45"/>
    <mergeCell ref="V45:Y45"/>
    <mergeCell ref="Z45:AC45"/>
    <mergeCell ref="AD45:AJ45"/>
    <mergeCell ref="AK45:AR45"/>
    <mergeCell ref="AS45:AX45"/>
    <mergeCell ref="C44:K44"/>
    <mergeCell ref="L44:N44"/>
    <mergeCell ref="O44:R44"/>
    <mergeCell ref="T44:U44"/>
    <mergeCell ref="V44:Y44"/>
    <mergeCell ref="Z44:AC44"/>
    <mergeCell ref="AD44:AJ44"/>
    <mergeCell ref="AK44:AR44"/>
    <mergeCell ref="AS44:AX44"/>
    <mergeCell ref="C43:K43"/>
    <mergeCell ref="L43:N43"/>
    <mergeCell ref="O43:R43"/>
    <mergeCell ref="T43:U43"/>
    <mergeCell ref="V43:Y43"/>
    <mergeCell ref="Z43:AC43"/>
    <mergeCell ref="AD43:AJ43"/>
    <mergeCell ref="AK43:AR43"/>
    <mergeCell ref="AS43:AX43"/>
    <mergeCell ref="C42:K42"/>
    <mergeCell ref="L42:N42"/>
    <mergeCell ref="O42:R42"/>
    <mergeCell ref="T42:U42"/>
    <mergeCell ref="V42:Y42"/>
    <mergeCell ref="Z42:AC42"/>
    <mergeCell ref="AD42:AJ42"/>
    <mergeCell ref="AK42:AR42"/>
    <mergeCell ref="AS42:AX42"/>
    <mergeCell ref="C41:K41"/>
    <mergeCell ref="L41:N41"/>
    <mergeCell ref="O41:R41"/>
    <mergeCell ref="T41:U41"/>
    <mergeCell ref="V41:Y41"/>
    <mergeCell ref="Z41:AC41"/>
    <mergeCell ref="AD41:AJ41"/>
    <mergeCell ref="AK41:AR41"/>
    <mergeCell ref="AS41:AX41"/>
    <mergeCell ref="C40:K40"/>
    <mergeCell ref="L40:N40"/>
    <mergeCell ref="O40:R40"/>
    <mergeCell ref="T40:U40"/>
    <mergeCell ref="V40:Y40"/>
    <mergeCell ref="Z40:AC40"/>
    <mergeCell ref="AD40:AJ40"/>
    <mergeCell ref="AK40:AR40"/>
    <mergeCell ref="AS40:AX40"/>
    <mergeCell ref="C39:K39"/>
    <mergeCell ref="L39:N39"/>
    <mergeCell ref="O39:R39"/>
    <mergeCell ref="T39:U39"/>
    <mergeCell ref="V39:Y39"/>
    <mergeCell ref="Z39:AC39"/>
    <mergeCell ref="AD39:AJ39"/>
    <mergeCell ref="AK39:AR39"/>
    <mergeCell ref="AS39:AX39"/>
    <mergeCell ref="AD81:AJ81"/>
    <mergeCell ref="AK71:AX71"/>
    <mergeCell ref="O38:R38"/>
    <mergeCell ref="T38:U38"/>
    <mergeCell ref="V38:Y38"/>
    <mergeCell ref="Z38:AC38"/>
    <mergeCell ref="AD38:AJ38"/>
    <mergeCell ref="AK38:AR38"/>
    <mergeCell ref="AS38:AX38"/>
    <mergeCell ref="AD78:AJ78"/>
    <mergeCell ref="AD79:AJ79"/>
    <mergeCell ref="AK67:AX67"/>
    <mergeCell ref="AK68:AX68"/>
    <mergeCell ref="AK69:AX69"/>
    <mergeCell ref="V78:Y78"/>
    <mergeCell ref="T68:U68"/>
    <mergeCell ref="T69:U69"/>
    <mergeCell ref="T70:U70"/>
    <mergeCell ref="T71:U71"/>
    <mergeCell ref="T72:U72"/>
    <mergeCell ref="AK77:AX77"/>
    <mergeCell ref="AK78:AX78"/>
    <mergeCell ref="AK79:AX79"/>
    <mergeCell ref="AK80:AX80"/>
    <mergeCell ref="AK6:AO6"/>
    <mergeCell ref="AP6:AX6"/>
    <mergeCell ref="AK7:AO7"/>
    <mergeCell ref="AK8:AO8"/>
    <mergeCell ref="AK9:AO9"/>
    <mergeCell ref="AK10:AO10"/>
    <mergeCell ref="AK11:AO11"/>
    <mergeCell ref="AK12:AO12"/>
    <mergeCell ref="AK13:AO13"/>
    <mergeCell ref="AP7:AX7"/>
    <mergeCell ref="AP8:AX8"/>
    <mergeCell ref="AP9:AX9"/>
    <mergeCell ref="AP10:AX10"/>
    <mergeCell ref="AP11:AX11"/>
    <mergeCell ref="AP12:AX12"/>
    <mergeCell ref="AP13:AX13"/>
    <mergeCell ref="AK26:AO26"/>
    <mergeCell ref="AP26:AS26"/>
    <mergeCell ref="AT26:AX26"/>
    <mergeCell ref="AT27:AX27"/>
    <mergeCell ref="AK28:AO28"/>
    <mergeCell ref="AP28:AS28"/>
    <mergeCell ref="AT28:AX28"/>
    <mergeCell ref="AS33:AX33"/>
    <mergeCell ref="AS32:AX32"/>
    <mergeCell ref="AK33:AR33"/>
    <mergeCell ref="AK32:AR32"/>
    <mergeCell ref="AK29:AO29"/>
    <mergeCell ref="AP29:AS29"/>
    <mergeCell ref="AK27:AO27"/>
    <mergeCell ref="AP27:AS27"/>
    <mergeCell ref="AT29:AX29"/>
    <mergeCell ref="AK30:AO30"/>
    <mergeCell ref="AP30:AS30"/>
    <mergeCell ref="AT30:AX30"/>
    <mergeCell ref="AP14:AX14"/>
    <mergeCell ref="AK18:AO18"/>
    <mergeCell ref="AP18:AX18"/>
    <mergeCell ref="AP25:AS25"/>
    <mergeCell ref="AT25:AX25"/>
    <mergeCell ref="AP15:AX15"/>
    <mergeCell ref="AP16:AX16"/>
    <mergeCell ref="AK14:AO14"/>
    <mergeCell ref="AK15:AO15"/>
    <mergeCell ref="AK16:AO16"/>
    <mergeCell ref="AK19:AO19"/>
    <mergeCell ref="AP19:AX19"/>
    <mergeCell ref="AK20:AO20"/>
    <mergeCell ref="AP20:AX20"/>
    <mergeCell ref="AK21:AO21"/>
    <mergeCell ref="AP21:AX21"/>
    <mergeCell ref="AK22:AO22"/>
    <mergeCell ref="AP22:AX22"/>
    <mergeCell ref="AK23:AO23"/>
    <mergeCell ref="AP23:AX23"/>
    <mergeCell ref="AK25:AO25"/>
    <mergeCell ref="AD27:AJ27"/>
    <mergeCell ref="V28:Y28"/>
    <mergeCell ref="T28:U28"/>
    <mergeCell ref="Z28:AC28"/>
    <mergeCell ref="AD28:AJ28"/>
    <mergeCell ref="L30:N30"/>
    <mergeCell ref="O30:R30"/>
    <mergeCell ref="AK83:AX83"/>
    <mergeCell ref="AK92:AX92"/>
    <mergeCell ref="Z81:AC81"/>
    <mergeCell ref="AK81:AX81"/>
    <mergeCell ref="AD65:AJ65"/>
    <mergeCell ref="AD66:AJ66"/>
    <mergeCell ref="AD67:AJ67"/>
    <mergeCell ref="AD68:AJ68"/>
    <mergeCell ref="AD69:AJ69"/>
    <mergeCell ref="AD70:AJ70"/>
    <mergeCell ref="AD71:AJ71"/>
    <mergeCell ref="AD72:AJ72"/>
    <mergeCell ref="AD73:AJ73"/>
    <mergeCell ref="AD74:AJ74"/>
    <mergeCell ref="AD75:AJ75"/>
    <mergeCell ref="AD76:AJ76"/>
    <mergeCell ref="AD77:AJ77"/>
    <mergeCell ref="AK139:AO139"/>
    <mergeCell ref="AK140:AO140"/>
    <mergeCell ref="J140:V140"/>
    <mergeCell ref="J139:V139"/>
    <mergeCell ref="Z30:AC30"/>
    <mergeCell ref="AD29:AJ29"/>
    <mergeCell ref="AD30:AJ30"/>
    <mergeCell ref="AK34:AR34"/>
    <mergeCell ref="AS34:AX34"/>
    <mergeCell ref="L65:N65"/>
    <mergeCell ref="AK93:AX93"/>
    <mergeCell ref="Z93:AC93"/>
    <mergeCell ref="AD80:AJ80"/>
    <mergeCell ref="AK73:AX73"/>
    <mergeCell ref="AK74:AX74"/>
    <mergeCell ref="AD82:AJ82"/>
    <mergeCell ref="AD83:AJ83"/>
    <mergeCell ref="AK72:AX72"/>
    <mergeCell ref="AK70:AX70"/>
    <mergeCell ref="AK82:AX82"/>
    <mergeCell ref="AK51:AR51"/>
    <mergeCell ref="AS51:AX51"/>
    <mergeCell ref="AK52:AR52"/>
    <mergeCell ref="C29:K29"/>
    <mergeCell ref="V23:Y23"/>
    <mergeCell ref="C22:K22"/>
    <mergeCell ref="L22:N22"/>
    <mergeCell ref="O22:R22"/>
    <mergeCell ref="T22:U22"/>
    <mergeCell ref="Z11:AC11"/>
    <mergeCell ref="Z12:AC12"/>
    <mergeCell ref="Z13:AC13"/>
    <mergeCell ref="Z14:AC14"/>
    <mergeCell ref="Z15:AC15"/>
    <mergeCell ref="Z16:AC16"/>
    <mergeCell ref="O11:R11"/>
    <mergeCell ref="O12:R12"/>
    <mergeCell ref="O13:R13"/>
    <mergeCell ref="O14:R14"/>
    <mergeCell ref="O15:R15"/>
    <mergeCell ref="O16:R16"/>
    <mergeCell ref="T11:U11"/>
    <mergeCell ref="T12:U12"/>
    <mergeCell ref="T13:U13"/>
    <mergeCell ref="T14:U14"/>
    <mergeCell ref="V14:Y14"/>
    <mergeCell ref="V15:Y15"/>
    <mergeCell ref="V16:Y16"/>
    <mergeCell ref="C11:K11"/>
    <mergeCell ref="C12:K12"/>
    <mergeCell ref="C13:K13"/>
    <mergeCell ref="C14:K14"/>
    <mergeCell ref="C15:K15"/>
    <mergeCell ref="C16:K16"/>
    <mergeCell ref="C23:K23"/>
    <mergeCell ref="L23:N23"/>
    <mergeCell ref="O23:R23"/>
    <mergeCell ref="AD35:AJ35"/>
    <mergeCell ref="T34:U34"/>
    <mergeCell ref="V34:Y34"/>
    <mergeCell ref="Z34:AC34"/>
    <mergeCell ref="Z26:AC26"/>
    <mergeCell ref="C19:K19"/>
    <mergeCell ref="T15:U15"/>
    <mergeCell ref="V29:Y29"/>
    <mergeCell ref="Z29:AC29"/>
    <mergeCell ref="Z27:AC27"/>
    <mergeCell ref="T16:U16"/>
    <mergeCell ref="L27:N27"/>
    <mergeCell ref="O27:R27"/>
    <mergeCell ref="T27:U27"/>
    <mergeCell ref="V27:Y27"/>
    <mergeCell ref="C20:K20"/>
    <mergeCell ref="Z19:AC19"/>
    <mergeCell ref="T30:U30"/>
    <mergeCell ref="L28:N28"/>
    <mergeCell ref="O28:R28"/>
    <mergeCell ref="L29:N29"/>
    <mergeCell ref="O29:R29"/>
    <mergeCell ref="T29:U29"/>
    <mergeCell ref="V30:Y30"/>
    <mergeCell ref="V32:Y32"/>
    <mergeCell ref="AD33:AJ33"/>
    <mergeCell ref="AK75:AX75"/>
    <mergeCell ref="AK76:AX76"/>
    <mergeCell ref="Z77:AC77"/>
    <mergeCell ref="C34:K34"/>
    <mergeCell ref="C30:K30"/>
    <mergeCell ref="L34:N34"/>
    <mergeCell ref="O34:R34"/>
    <mergeCell ref="L36:N36"/>
    <mergeCell ref="Z75:AC75"/>
    <mergeCell ref="Z76:AC76"/>
    <mergeCell ref="AD34:AJ34"/>
    <mergeCell ref="C73:K73"/>
    <mergeCell ref="C74:K74"/>
    <mergeCell ref="C75:K75"/>
    <mergeCell ref="C76:K76"/>
    <mergeCell ref="Z73:AC73"/>
    <mergeCell ref="O36:R36"/>
    <mergeCell ref="T36:U36"/>
    <mergeCell ref="V36:Y36"/>
    <mergeCell ref="Z36:AC36"/>
    <mergeCell ref="AD36:AJ36"/>
    <mergeCell ref="C38:K38"/>
    <mergeCell ref="AK35:AR35"/>
    <mergeCell ref="AS35:AX35"/>
    <mergeCell ref="AK36:AR36"/>
    <mergeCell ref="AS36:AX36"/>
    <mergeCell ref="AK37:AR37"/>
    <mergeCell ref="AS37:AX37"/>
    <mergeCell ref="AS52:AX52"/>
    <mergeCell ref="L80:N80"/>
    <mergeCell ref="L82:N82"/>
    <mergeCell ref="L70:N70"/>
    <mergeCell ref="L71:N71"/>
    <mergeCell ref="L72:N72"/>
    <mergeCell ref="L73:N73"/>
    <mergeCell ref="L74:N74"/>
    <mergeCell ref="L75:N75"/>
    <mergeCell ref="L76:N76"/>
    <mergeCell ref="L77:N77"/>
    <mergeCell ref="AD37:AJ37"/>
    <mergeCell ref="AK64:AX64"/>
    <mergeCell ref="V35:Y35"/>
    <mergeCell ref="Z35:AC35"/>
    <mergeCell ref="L38:N38"/>
    <mergeCell ref="V76:Y76"/>
    <mergeCell ref="V77:Y77"/>
    <mergeCell ref="AK129:AO129"/>
    <mergeCell ref="O65:R65"/>
    <mergeCell ref="O66:R66"/>
    <mergeCell ref="O67:R67"/>
    <mergeCell ref="O68:R68"/>
    <mergeCell ref="O69:R69"/>
    <mergeCell ref="O70:R70"/>
    <mergeCell ref="O71:R71"/>
    <mergeCell ref="O72:R72"/>
    <mergeCell ref="O73:R73"/>
    <mergeCell ref="O92:R92"/>
    <mergeCell ref="O93:R93"/>
    <mergeCell ref="O74:R74"/>
    <mergeCell ref="O75:R75"/>
    <mergeCell ref="O76:R76"/>
    <mergeCell ref="O77:R77"/>
    <mergeCell ref="O78:R78"/>
    <mergeCell ref="O79:R79"/>
    <mergeCell ref="O80:R80"/>
    <mergeCell ref="O82:R82"/>
    <mergeCell ref="AK65:AX65"/>
    <mergeCell ref="AK66:AX66"/>
    <mergeCell ref="Z78:AC78"/>
    <mergeCell ref="V75:Y75"/>
    <mergeCell ref="O10:R10"/>
    <mergeCell ref="T10:U10"/>
    <mergeCell ref="V10:Y10"/>
    <mergeCell ref="C10:K10"/>
    <mergeCell ref="B129:N129"/>
    <mergeCell ref="O129:U129"/>
    <mergeCell ref="B130:N130"/>
    <mergeCell ref="C21:K21"/>
    <mergeCell ref="C26:K26"/>
    <mergeCell ref="C27:K27"/>
    <mergeCell ref="C28:K28"/>
    <mergeCell ref="C33:K33"/>
    <mergeCell ref="C37:K37"/>
    <mergeCell ref="C65:K65"/>
    <mergeCell ref="C66:K66"/>
    <mergeCell ref="C35:K35"/>
    <mergeCell ref="B100:K100"/>
    <mergeCell ref="O83:R83"/>
    <mergeCell ref="T92:U92"/>
    <mergeCell ref="T66:U66"/>
    <mergeCell ref="T67:U67"/>
    <mergeCell ref="L81:N81"/>
    <mergeCell ref="L66:N66"/>
    <mergeCell ref="L79:N79"/>
    <mergeCell ref="V134:AJ134"/>
    <mergeCell ref="B133:N133"/>
    <mergeCell ref="O133:U133"/>
    <mergeCell ref="AK131:AO131"/>
    <mergeCell ref="AK132:AO132"/>
    <mergeCell ref="AK133:AO133"/>
    <mergeCell ref="AK134:AO134"/>
    <mergeCell ref="AK141:AO141"/>
    <mergeCell ref="J141:V141"/>
    <mergeCell ref="B134:N134"/>
    <mergeCell ref="O134:U134"/>
    <mergeCell ref="B138:I138"/>
    <mergeCell ref="J138:AX138"/>
    <mergeCell ref="B139:I139"/>
    <mergeCell ref="W139:AB139"/>
    <mergeCell ref="W140:AB140"/>
    <mergeCell ref="W141:AB141"/>
    <mergeCell ref="AC139:AJ139"/>
    <mergeCell ref="AC141:AJ141"/>
    <mergeCell ref="AC140:AJ140"/>
    <mergeCell ref="AP134:AX134"/>
    <mergeCell ref="AP140:AX140"/>
    <mergeCell ref="AP139:AX139"/>
    <mergeCell ref="AP141:AX141"/>
    <mergeCell ref="B108:K108"/>
    <mergeCell ref="B127:U127"/>
    <mergeCell ref="V127:AO127"/>
    <mergeCell ref="AP127:AX127"/>
    <mergeCell ref="B128:N128"/>
    <mergeCell ref="O128:U128"/>
    <mergeCell ref="L101:AX101"/>
    <mergeCell ref="AP128:AX133"/>
    <mergeCell ref="V128:AJ128"/>
    <mergeCell ref="V129:AJ129"/>
    <mergeCell ref="V133:AJ133"/>
    <mergeCell ref="V130:AJ130"/>
    <mergeCell ref="V131:AJ131"/>
    <mergeCell ref="V132:AJ132"/>
    <mergeCell ref="C101:K101"/>
    <mergeCell ref="C102:K102"/>
    <mergeCell ref="C103:K103"/>
    <mergeCell ref="C104:K104"/>
    <mergeCell ref="C105:K105"/>
    <mergeCell ref="L108:Y108"/>
    <mergeCell ref="C109:K109"/>
    <mergeCell ref="C110:K110"/>
    <mergeCell ref="AK128:AO128"/>
    <mergeCell ref="AK130:AO130"/>
    <mergeCell ref="B141:I141"/>
    <mergeCell ref="O130:U130"/>
    <mergeCell ref="B140:I140"/>
    <mergeCell ref="B137:I137"/>
    <mergeCell ref="J137:AX137"/>
    <mergeCell ref="L78:N78"/>
    <mergeCell ref="Z79:AC79"/>
    <mergeCell ref="Z80:AC80"/>
    <mergeCell ref="L33:N33"/>
    <mergeCell ref="O33:R33"/>
    <mergeCell ref="T33:U33"/>
    <mergeCell ref="V33:Y33"/>
    <mergeCell ref="Z33:AC33"/>
    <mergeCell ref="Z74:AC74"/>
    <mergeCell ref="L37:N37"/>
    <mergeCell ref="O37:R37"/>
    <mergeCell ref="T37:U37"/>
    <mergeCell ref="V37:Y37"/>
    <mergeCell ref="V73:Y73"/>
    <mergeCell ref="Z37:AC37"/>
    <mergeCell ref="Z62:AC62"/>
    <mergeCell ref="L35:N35"/>
    <mergeCell ref="O35:R35"/>
    <mergeCell ref="T35:U35"/>
    <mergeCell ref="AD23:AJ23"/>
    <mergeCell ref="AD22:AJ22"/>
    <mergeCell ref="AD21:AJ21"/>
    <mergeCell ref="AD20:AJ20"/>
    <mergeCell ref="AD26:AJ26"/>
    <mergeCell ref="Z21:AC21"/>
    <mergeCell ref="V25:Y25"/>
    <mergeCell ref="L21:N21"/>
    <mergeCell ref="O21:R21"/>
    <mergeCell ref="T21:U21"/>
    <mergeCell ref="L20:N20"/>
    <mergeCell ref="O20:R20"/>
    <mergeCell ref="T20:U20"/>
    <mergeCell ref="V20:Y20"/>
    <mergeCell ref="Z20:AC20"/>
    <mergeCell ref="Z22:AC22"/>
    <mergeCell ref="Z23:AC23"/>
    <mergeCell ref="V21:Y21"/>
    <mergeCell ref="L26:N26"/>
    <mergeCell ref="O26:R26"/>
    <mergeCell ref="T26:U26"/>
    <mergeCell ref="V26:Y26"/>
    <mergeCell ref="V22:Y22"/>
    <mergeCell ref="T23:U23"/>
    <mergeCell ref="T6:U6"/>
    <mergeCell ref="V6:Y6"/>
    <mergeCell ref="C7:K7"/>
    <mergeCell ref="O7:R7"/>
    <mergeCell ref="T7:U7"/>
    <mergeCell ref="V7:Y7"/>
    <mergeCell ref="Z7:AC7"/>
    <mergeCell ref="V18:Y18"/>
    <mergeCell ref="B6:K6"/>
    <mergeCell ref="O6:R6"/>
    <mergeCell ref="Z8:AC8"/>
    <mergeCell ref="Z9:AC9"/>
    <mergeCell ref="Z10:AC10"/>
    <mergeCell ref="C8:K8"/>
    <mergeCell ref="O8:R8"/>
    <mergeCell ref="T8:U8"/>
    <mergeCell ref="V8:Y8"/>
    <mergeCell ref="C9:K9"/>
    <mergeCell ref="O9:R9"/>
    <mergeCell ref="T9:U9"/>
    <mergeCell ref="V9:Y9"/>
    <mergeCell ref="V11:Y11"/>
    <mergeCell ref="V12:Y12"/>
    <mergeCell ref="V13:Y13"/>
    <mergeCell ref="AD19:AJ19"/>
    <mergeCell ref="L19:N19"/>
    <mergeCell ref="O19:R19"/>
    <mergeCell ref="T19:U19"/>
    <mergeCell ref="V19:Y19"/>
    <mergeCell ref="A1:D1"/>
    <mergeCell ref="A2:AX2"/>
    <mergeCell ref="B4:U4"/>
    <mergeCell ref="V4:AC4"/>
    <mergeCell ref="B5:K5"/>
    <mergeCell ref="L5:N5"/>
    <mergeCell ref="O5:U5"/>
    <mergeCell ref="V5:Y5"/>
    <mergeCell ref="Z5:AC5"/>
    <mergeCell ref="AK4:AX5"/>
    <mergeCell ref="AD4:AJ5"/>
    <mergeCell ref="AK1:AX1"/>
    <mergeCell ref="Z1:AJ1"/>
    <mergeCell ref="AD16:AF16"/>
    <mergeCell ref="AD17:AF17"/>
    <mergeCell ref="AH7:AJ7"/>
    <mergeCell ref="AH8:AJ8"/>
    <mergeCell ref="AH9:AJ9"/>
    <mergeCell ref="AH10:AJ10"/>
    <mergeCell ref="Z92:AC92"/>
    <mergeCell ref="V64:Y64"/>
    <mergeCell ref="Z65:AC65"/>
    <mergeCell ref="Z66:AC66"/>
    <mergeCell ref="Z67:AC67"/>
    <mergeCell ref="Z68:AC68"/>
    <mergeCell ref="Z69:AC69"/>
    <mergeCell ref="Z70:AC70"/>
    <mergeCell ref="Z71:AC71"/>
    <mergeCell ref="Z72:AC72"/>
    <mergeCell ref="V68:Y68"/>
    <mergeCell ref="V69:Y69"/>
    <mergeCell ref="V70:Y70"/>
    <mergeCell ref="V71:Y71"/>
    <mergeCell ref="V72:Y72"/>
    <mergeCell ref="V88:Y88"/>
    <mergeCell ref="Z88:AC88"/>
    <mergeCell ref="Z82:AC82"/>
    <mergeCell ref="V79:Y79"/>
    <mergeCell ref="V80:Y80"/>
    <mergeCell ref="Z86:AC86"/>
    <mergeCell ref="C79:K79"/>
    <mergeCell ref="C80:K80"/>
    <mergeCell ref="T65:U65"/>
    <mergeCell ref="V74:Y74"/>
    <mergeCell ref="T73:U73"/>
    <mergeCell ref="T74:U74"/>
    <mergeCell ref="T75:U75"/>
    <mergeCell ref="T76:U76"/>
    <mergeCell ref="T77:U77"/>
    <mergeCell ref="T78:U78"/>
    <mergeCell ref="T79:U79"/>
    <mergeCell ref="T80:U80"/>
    <mergeCell ref="V65:Y65"/>
    <mergeCell ref="V66:Y66"/>
    <mergeCell ref="V67:Y67"/>
    <mergeCell ref="C67:K67"/>
    <mergeCell ref="C68:K68"/>
    <mergeCell ref="C69:K69"/>
    <mergeCell ref="C70:K70"/>
    <mergeCell ref="C71:K71"/>
    <mergeCell ref="C72:K72"/>
    <mergeCell ref="L67:N67"/>
    <mergeCell ref="L68:N68"/>
    <mergeCell ref="L69:N69"/>
    <mergeCell ref="C36:K36"/>
    <mergeCell ref="AK86:AX86"/>
    <mergeCell ref="C87:K87"/>
    <mergeCell ref="L87:N87"/>
    <mergeCell ref="O87:R87"/>
    <mergeCell ref="T87:U87"/>
    <mergeCell ref="V87:Y87"/>
    <mergeCell ref="Z87:AC87"/>
    <mergeCell ref="AD87:AJ87"/>
    <mergeCell ref="AK87:AX87"/>
    <mergeCell ref="C82:K82"/>
    <mergeCell ref="C81:K81"/>
    <mergeCell ref="Z83:AC83"/>
    <mergeCell ref="L83:N83"/>
    <mergeCell ref="O81:R81"/>
    <mergeCell ref="V82:Y82"/>
    <mergeCell ref="V83:Y83"/>
    <mergeCell ref="V81:Y81"/>
    <mergeCell ref="T81:U81"/>
    <mergeCell ref="T82:U82"/>
    <mergeCell ref="T83:U83"/>
    <mergeCell ref="C83:K83"/>
    <mergeCell ref="C77:K77"/>
    <mergeCell ref="C78:K78"/>
    <mergeCell ref="L93:N93"/>
    <mergeCell ref="B96:K96"/>
    <mergeCell ref="AD86:AJ86"/>
    <mergeCell ref="C88:K88"/>
    <mergeCell ref="L88:N88"/>
    <mergeCell ref="O88:R88"/>
    <mergeCell ref="T88:U88"/>
    <mergeCell ref="C92:K92"/>
    <mergeCell ref="AD88:AJ88"/>
    <mergeCell ref="C90:K90"/>
    <mergeCell ref="L90:N90"/>
    <mergeCell ref="O90:R90"/>
    <mergeCell ref="T90:U90"/>
    <mergeCell ref="V90:Y90"/>
    <mergeCell ref="Z90:AC90"/>
    <mergeCell ref="AD90:AJ90"/>
    <mergeCell ref="V92:Y92"/>
    <mergeCell ref="L92:N92"/>
    <mergeCell ref="AD92:AJ92"/>
    <mergeCell ref="C86:K86"/>
    <mergeCell ref="L86:N86"/>
    <mergeCell ref="O86:R86"/>
    <mergeCell ref="T86:U86"/>
    <mergeCell ref="V86:Y86"/>
    <mergeCell ref="C84:K84"/>
    <mergeCell ref="L84:N84"/>
    <mergeCell ref="O84:R84"/>
    <mergeCell ref="T84:U84"/>
    <mergeCell ref="V84:Y84"/>
    <mergeCell ref="Z84:AC84"/>
    <mergeCell ref="AD84:AJ84"/>
    <mergeCell ref="AK84:AX84"/>
    <mergeCell ref="C85:K85"/>
    <mergeCell ref="L85:N85"/>
    <mergeCell ref="O85:R85"/>
    <mergeCell ref="T85:U85"/>
    <mergeCell ref="V85:Y85"/>
    <mergeCell ref="Z85:AC85"/>
    <mergeCell ref="AD85:AJ85"/>
    <mergeCell ref="AK85:AX85"/>
    <mergeCell ref="AK88:AX88"/>
    <mergeCell ref="C89:K89"/>
    <mergeCell ref="L89:N89"/>
    <mergeCell ref="O89:R89"/>
    <mergeCell ref="T89:U89"/>
    <mergeCell ref="V89:Y89"/>
    <mergeCell ref="Z89:AC89"/>
    <mergeCell ref="AD89:AJ89"/>
    <mergeCell ref="AK89:AX89"/>
    <mergeCell ref="Z95:AC95"/>
    <mergeCell ref="AD95:AJ95"/>
    <mergeCell ref="AK95:AX95"/>
    <mergeCell ref="C94:K94"/>
    <mergeCell ref="AK94:AX94"/>
    <mergeCell ref="Z94:AC94"/>
    <mergeCell ref="AK90:AX90"/>
    <mergeCell ref="C91:K91"/>
    <mergeCell ref="L91:N91"/>
    <mergeCell ref="O91:R91"/>
    <mergeCell ref="T91:U91"/>
    <mergeCell ref="V91:Y91"/>
    <mergeCell ref="Z91:AC91"/>
    <mergeCell ref="AD91:AJ91"/>
    <mergeCell ref="AK91:AX91"/>
    <mergeCell ref="AD94:AJ94"/>
    <mergeCell ref="AD93:AJ93"/>
    <mergeCell ref="C93:K93"/>
    <mergeCell ref="L94:N94"/>
    <mergeCell ref="O94:R94"/>
    <mergeCell ref="T94:U94"/>
    <mergeCell ref="V94:Y94"/>
    <mergeCell ref="V93:Y93"/>
    <mergeCell ref="T93:U93"/>
    <mergeCell ref="C53:K53"/>
    <mergeCell ref="L53:N53"/>
    <mergeCell ref="O53:R53"/>
    <mergeCell ref="T53:U53"/>
    <mergeCell ref="V53:Y53"/>
    <mergeCell ref="Z53:AC53"/>
    <mergeCell ref="AD53:AJ53"/>
    <mergeCell ref="AK53:AR53"/>
    <mergeCell ref="AS53:AX53"/>
    <mergeCell ref="C54:K54"/>
    <mergeCell ref="L54:N54"/>
    <mergeCell ref="O54:R54"/>
    <mergeCell ref="T54:U54"/>
    <mergeCell ref="V54:Y54"/>
    <mergeCell ref="Z54:AC54"/>
    <mergeCell ref="AD54:AJ54"/>
    <mergeCell ref="AK54:AR54"/>
    <mergeCell ref="AS54:AX54"/>
    <mergeCell ref="C55:K55"/>
    <mergeCell ref="L55:N55"/>
    <mergeCell ref="O55:R55"/>
    <mergeCell ref="T55:U55"/>
    <mergeCell ref="V55:Y55"/>
    <mergeCell ref="Z55:AC55"/>
    <mergeCell ref="AD55:AJ55"/>
    <mergeCell ref="AK55:AR55"/>
    <mergeCell ref="AS55:AX55"/>
    <mergeCell ref="C56:K56"/>
    <mergeCell ref="L56:N56"/>
    <mergeCell ref="O56:R56"/>
    <mergeCell ref="T56:U56"/>
    <mergeCell ref="V56:Y56"/>
    <mergeCell ref="Z56:AC56"/>
    <mergeCell ref="AD56:AJ56"/>
    <mergeCell ref="AK56:AR56"/>
    <mergeCell ref="AS56:AX56"/>
    <mergeCell ref="C57:K57"/>
    <mergeCell ref="L57:N57"/>
    <mergeCell ref="O57:R57"/>
    <mergeCell ref="T57:U57"/>
    <mergeCell ref="V57:Y57"/>
    <mergeCell ref="Z57:AC57"/>
    <mergeCell ref="AD57:AJ57"/>
    <mergeCell ref="AK57:AR57"/>
    <mergeCell ref="AS57:AX57"/>
    <mergeCell ref="C58:K58"/>
    <mergeCell ref="L58:N58"/>
    <mergeCell ref="O58:R58"/>
    <mergeCell ref="T58:U58"/>
    <mergeCell ref="V58:Y58"/>
    <mergeCell ref="Z58:AC58"/>
    <mergeCell ref="AD58:AJ58"/>
    <mergeCell ref="AK58:AR58"/>
    <mergeCell ref="AS58:AX58"/>
    <mergeCell ref="C59:K59"/>
    <mergeCell ref="L59:N59"/>
    <mergeCell ref="O59:R59"/>
    <mergeCell ref="T59:U59"/>
    <mergeCell ref="V59:Y59"/>
    <mergeCell ref="Z59:AC59"/>
    <mergeCell ref="AD59:AJ59"/>
    <mergeCell ref="AK59:AR59"/>
    <mergeCell ref="AS59:AX59"/>
    <mergeCell ref="C60:K60"/>
    <mergeCell ref="L60:N60"/>
    <mergeCell ref="O60:R60"/>
    <mergeCell ref="T60:U60"/>
    <mergeCell ref="V60:Y60"/>
    <mergeCell ref="Z60:AC60"/>
    <mergeCell ref="AD60:AJ60"/>
    <mergeCell ref="AK60:AR60"/>
    <mergeCell ref="AS60:AX60"/>
    <mergeCell ref="AD62:AJ62"/>
    <mergeCell ref="AK62:AR62"/>
    <mergeCell ref="AS62:AX62"/>
    <mergeCell ref="C61:K61"/>
    <mergeCell ref="L61:N61"/>
    <mergeCell ref="O61:R61"/>
    <mergeCell ref="T61:U61"/>
    <mergeCell ref="V61:Y61"/>
    <mergeCell ref="Z61:AC61"/>
    <mergeCell ref="AD61:AJ61"/>
    <mergeCell ref="AK61:AR61"/>
    <mergeCell ref="AS61:AX61"/>
    <mergeCell ref="C111:K111"/>
    <mergeCell ref="C112:K112"/>
    <mergeCell ref="C113:K113"/>
    <mergeCell ref="L109:Y109"/>
    <mergeCell ref="L110:Y110"/>
    <mergeCell ref="L111:Y111"/>
    <mergeCell ref="L112:Y112"/>
    <mergeCell ref="L113:Y113"/>
    <mergeCell ref="C62:K62"/>
    <mergeCell ref="L62:N62"/>
    <mergeCell ref="O62:R62"/>
    <mergeCell ref="T62:U62"/>
    <mergeCell ref="V62:Y62"/>
    <mergeCell ref="C95:K95"/>
    <mergeCell ref="L95:N95"/>
    <mergeCell ref="O95:R95"/>
    <mergeCell ref="T95:U95"/>
    <mergeCell ref="V95:Y95"/>
    <mergeCell ref="L96:N96"/>
    <mergeCell ref="O96:U96"/>
    <mergeCell ref="L102:AX102"/>
    <mergeCell ref="L103:AX103"/>
    <mergeCell ref="L104:AX104"/>
    <mergeCell ref="L105:AX105"/>
    <mergeCell ref="AH11:AJ11"/>
    <mergeCell ref="AH12:AJ12"/>
    <mergeCell ref="AH13:AJ13"/>
    <mergeCell ref="AH14:AJ14"/>
    <mergeCell ref="AH15:AJ15"/>
    <mergeCell ref="AH16:AJ16"/>
    <mergeCell ref="AH17:AJ17"/>
    <mergeCell ref="AD7:AF7"/>
    <mergeCell ref="AD8:AF8"/>
    <mergeCell ref="AD9:AF9"/>
    <mergeCell ref="AD10:AF10"/>
    <mergeCell ref="AD11:AF11"/>
    <mergeCell ref="AD12:AF12"/>
    <mergeCell ref="AD13:AF13"/>
    <mergeCell ref="AD14:AF14"/>
    <mergeCell ref="AD15:AF15"/>
    <mergeCell ref="AD96:AJ96"/>
    <mergeCell ref="AA109:AI109"/>
    <mergeCell ref="AJ109:AX109"/>
    <mergeCell ref="AA110:AI110"/>
    <mergeCell ref="AA111:AI111"/>
    <mergeCell ref="AA112:AI112"/>
    <mergeCell ref="AA113:AI113"/>
    <mergeCell ref="AJ110:AX110"/>
    <mergeCell ref="AJ111:AX111"/>
    <mergeCell ref="AJ112:AX112"/>
    <mergeCell ref="AJ113:AX113"/>
    <mergeCell ref="Z108:AI108"/>
    <mergeCell ref="AJ108:AX108"/>
    <mergeCell ref="L100:AX100"/>
    <mergeCell ref="AK96:AX96"/>
    <mergeCell ref="Z96:AC96"/>
    <mergeCell ref="V96:Y96"/>
    <mergeCell ref="C114:K114"/>
    <mergeCell ref="L114:Y114"/>
    <mergeCell ref="AA114:AI114"/>
    <mergeCell ref="AJ114:AX114"/>
    <mergeCell ref="C115:K115"/>
    <mergeCell ref="L115:Y115"/>
    <mergeCell ref="AA115:AI115"/>
    <mergeCell ref="AJ115:AX115"/>
    <mergeCell ref="C116:K116"/>
    <mergeCell ref="L116:Y116"/>
    <mergeCell ref="AA116:AI116"/>
    <mergeCell ref="AJ116:AX116"/>
    <mergeCell ref="C117:K117"/>
    <mergeCell ref="L117:Y117"/>
    <mergeCell ref="AA117:AI117"/>
    <mergeCell ref="AJ117:AX117"/>
    <mergeCell ref="C118:K118"/>
    <mergeCell ref="L118:Y118"/>
    <mergeCell ref="AA118:AI118"/>
    <mergeCell ref="AJ118:AX118"/>
    <mergeCell ref="C119:K119"/>
    <mergeCell ref="L119:Y119"/>
    <mergeCell ref="AA119:AI119"/>
    <mergeCell ref="AJ119:AX119"/>
    <mergeCell ref="C123:K123"/>
    <mergeCell ref="L123:Y123"/>
    <mergeCell ref="AA123:AI123"/>
    <mergeCell ref="AJ123:AX123"/>
    <mergeCell ref="C120:K120"/>
    <mergeCell ref="L120:Y120"/>
    <mergeCell ref="AA120:AI120"/>
    <mergeCell ref="AJ120:AX120"/>
    <mergeCell ref="C121:K121"/>
    <mergeCell ref="L121:Y121"/>
    <mergeCell ref="AA121:AI121"/>
    <mergeCell ref="AJ121:AX121"/>
    <mergeCell ref="C122:K122"/>
    <mergeCell ref="L122:Y122"/>
    <mergeCell ref="AA122:AI122"/>
    <mergeCell ref="AJ122:AX122"/>
  </mergeCells>
  <phoneticPr fontId="3"/>
  <printOptions horizontalCentered="1"/>
  <pageMargins left="0.59055118110236215" right="0.59055118110236215" top="0.59055118110236215" bottom="0.59055118110236215" header="0.39370078740157483" footer="0.27559055118110237"/>
  <pageSetup paperSize="9" scale="45" orientation="portrait" r:id="rId1"/>
  <rowBreaks count="1" manualBreakCount="1">
    <brk id="96" max="4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pageSetUpPr fitToPage="1"/>
  </sheetPr>
  <dimension ref="A1:BN112"/>
  <sheetViews>
    <sheetView topLeftCell="A56" workbookViewId="0">
      <selection activeCell="AA82" sqref="AA82:AD82"/>
    </sheetView>
  </sheetViews>
  <sheetFormatPr defaultColWidth="2.5" defaultRowHeight="15.75"/>
  <cols>
    <col min="1" max="1" width="2.5" style="10"/>
    <col min="2" max="3" width="2.5" style="10" customWidth="1"/>
    <col min="4" max="7" width="2.5" style="10"/>
    <col min="8" max="8" width="2.5" style="10" customWidth="1"/>
    <col min="9" max="21" width="2.5" style="10"/>
    <col min="22" max="22" width="2.5" style="10" customWidth="1"/>
    <col min="23" max="26" width="2.5" style="10"/>
    <col min="27" max="27" width="2.5" style="10" customWidth="1"/>
    <col min="28" max="30" width="2.5" style="10"/>
    <col min="31" max="31" width="9.25" style="10" bestFit="1" customWidth="1"/>
    <col min="32" max="32" width="2.5" style="10" customWidth="1"/>
    <col min="33" max="33" width="9.25" style="10" customWidth="1"/>
    <col min="34" max="34" width="2.5" style="10" customWidth="1"/>
    <col min="35" max="16384" width="2.5" style="10"/>
  </cols>
  <sheetData>
    <row r="1" spans="1:47">
      <c r="A1" s="345" t="s">
        <v>68</v>
      </c>
      <c r="B1" s="345"/>
      <c r="C1" s="345"/>
      <c r="D1" s="345"/>
      <c r="E1" s="60"/>
      <c r="AA1" s="346">
        <f>入力シート!G8</f>
        <v>0</v>
      </c>
      <c r="AB1" s="346"/>
      <c r="AC1" s="346"/>
      <c r="AD1" s="346"/>
      <c r="AE1" s="346"/>
      <c r="AF1" s="346"/>
      <c r="AG1" s="346"/>
      <c r="AH1" s="346">
        <f>入力シート!G9</f>
        <v>0</v>
      </c>
      <c r="AI1" s="346"/>
      <c r="AJ1" s="346"/>
      <c r="AK1" s="346"/>
      <c r="AL1" s="346"/>
      <c r="AM1" s="346"/>
      <c r="AN1" s="346"/>
      <c r="AO1" s="346"/>
      <c r="AP1" s="346"/>
      <c r="AQ1" s="346"/>
      <c r="AR1" s="346"/>
      <c r="AS1" s="346"/>
      <c r="AT1" s="346"/>
      <c r="AU1" s="346"/>
    </row>
    <row r="2" spans="1:47">
      <c r="A2" s="347" t="s">
        <v>315</v>
      </c>
      <c r="B2" s="347"/>
      <c r="C2" s="347"/>
      <c r="D2" s="347"/>
      <c r="E2" s="347"/>
      <c r="F2" s="347"/>
      <c r="G2" s="347"/>
      <c r="H2" s="347"/>
      <c r="I2" s="347"/>
      <c r="J2" s="347"/>
      <c r="K2" s="347"/>
      <c r="L2" s="347"/>
      <c r="M2" s="347"/>
      <c r="N2" s="347"/>
      <c r="O2" s="347"/>
      <c r="P2" s="347"/>
      <c r="Q2" s="347"/>
      <c r="R2" s="347"/>
      <c r="S2" s="347"/>
      <c r="T2" s="347"/>
      <c r="U2" s="347"/>
      <c r="V2" s="347"/>
      <c r="W2" s="347"/>
      <c r="X2" s="347"/>
      <c r="Y2" s="347"/>
      <c r="Z2" s="347"/>
      <c r="AA2" s="347"/>
      <c r="AB2" s="347"/>
      <c r="AC2" s="347"/>
      <c r="AD2" s="347"/>
      <c r="AE2" s="347"/>
      <c r="AF2" s="347"/>
      <c r="AG2" s="347"/>
      <c r="AH2" s="347"/>
      <c r="AI2" s="347"/>
      <c r="AJ2" s="347"/>
      <c r="AK2" s="347"/>
      <c r="AL2" s="347"/>
      <c r="AM2" s="347"/>
      <c r="AN2" s="347"/>
      <c r="AO2" s="347"/>
      <c r="AP2" s="347"/>
      <c r="AQ2" s="347"/>
      <c r="AR2" s="347"/>
      <c r="AS2" s="347"/>
      <c r="AT2" s="347"/>
      <c r="AU2" s="347"/>
    </row>
    <row r="3" spans="1:47" ht="16.5" thickBot="1">
      <c r="A3" s="362" t="s">
        <v>2</v>
      </c>
      <c r="B3" s="362"/>
      <c r="C3" s="362"/>
      <c r="D3" s="362"/>
      <c r="E3" s="362"/>
      <c r="F3" s="362"/>
      <c r="G3" s="362"/>
      <c r="H3" s="362"/>
      <c r="I3" s="362"/>
      <c r="J3" s="362"/>
      <c r="K3" s="362"/>
      <c r="L3" s="362"/>
      <c r="M3" s="362"/>
      <c r="N3" s="362"/>
      <c r="O3" s="362"/>
      <c r="P3" s="362"/>
      <c r="Q3" s="362"/>
      <c r="R3" s="362"/>
      <c r="S3" s="362"/>
      <c r="T3" s="362"/>
      <c r="U3" s="362"/>
      <c r="V3" s="362"/>
      <c r="W3" s="362"/>
      <c r="X3" s="362"/>
      <c r="Y3" s="362"/>
      <c r="Z3" s="362"/>
      <c r="AA3" s="362"/>
      <c r="AB3" s="362"/>
      <c r="AC3" s="362"/>
      <c r="AD3" s="362"/>
      <c r="AE3" s="362"/>
      <c r="AF3" s="362"/>
      <c r="AG3" s="362"/>
      <c r="AH3" s="362"/>
      <c r="AI3" s="362"/>
      <c r="AJ3" s="362"/>
      <c r="AK3" s="362"/>
      <c r="AL3" s="362"/>
      <c r="AM3" s="362"/>
      <c r="AN3" s="362"/>
      <c r="AO3" s="362"/>
      <c r="AP3" s="362"/>
      <c r="AQ3" s="362"/>
      <c r="AR3" s="362"/>
      <c r="AS3" s="362"/>
      <c r="AT3" s="362"/>
      <c r="AU3" s="362"/>
    </row>
    <row r="4" spans="1:47">
      <c r="B4" s="225" t="s">
        <v>3</v>
      </c>
      <c r="C4" s="226"/>
      <c r="D4" s="226"/>
      <c r="E4" s="226"/>
      <c r="F4" s="226"/>
      <c r="G4" s="226"/>
      <c r="H4" s="226"/>
      <c r="I4" s="226"/>
      <c r="J4" s="226"/>
      <c r="K4" s="226"/>
      <c r="L4" s="226"/>
      <c r="M4" s="226"/>
      <c r="N4" s="226"/>
      <c r="O4" s="226"/>
      <c r="P4" s="226"/>
      <c r="Q4" s="226"/>
      <c r="R4" s="226"/>
      <c r="S4" s="226"/>
      <c r="T4" s="226"/>
      <c r="U4" s="226"/>
      <c r="V4" s="348"/>
      <c r="W4" s="211" t="s">
        <v>4</v>
      </c>
      <c r="X4" s="208"/>
      <c r="Y4" s="208"/>
      <c r="Z4" s="208"/>
      <c r="AA4" s="208"/>
      <c r="AB4" s="208"/>
      <c r="AC4" s="208"/>
      <c r="AD4" s="208"/>
      <c r="AE4" s="211" t="s">
        <v>5</v>
      </c>
      <c r="AF4" s="208"/>
      <c r="AG4" s="349"/>
      <c r="AH4" s="211" t="s">
        <v>6</v>
      </c>
      <c r="AI4" s="208"/>
      <c r="AJ4" s="208"/>
      <c r="AK4" s="208"/>
      <c r="AL4" s="208"/>
      <c r="AM4" s="208"/>
      <c r="AN4" s="208"/>
      <c r="AO4" s="208"/>
      <c r="AP4" s="208"/>
      <c r="AQ4" s="208"/>
      <c r="AR4" s="208"/>
      <c r="AS4" s="208"/>
      <c r="AT4" s="208"/>
      <c r="AU4" s="212"/>
    </row>
    <row r="5" spans="1:47">
      <c r="B5" s="354" t="s">
        <v>7</v>
      </c>
      <c r="C5" s="351"/>
      <c r="D5" s="351"/>
      <c r="E5" s="351"/>
      <c r="F5" s="351"/>
      <c r="G5" s="351"/>
      <c r="H5" s="351"/>
      <c r="I5" s="351"/>
      <c r="J5" s="351"/>
      <c r="K5" s="352"/>
      <c r="L5" s="350" t="s">
        <v>8</v>
      </c>
      <c r="M5" s="351"/>
      <c r="N5" s="351"/>
      <c r="O5" s="352"/>
      <c r="P5" s="350" t="s">
        <v>9</v>
      </c>
      <c r="Q5" s="351"/>
      <c r="R5" s="351"/>
      <c r="S5" s="351"/>
      <c r="T5" s="351"/>
      <c r="U5" s="351"/>
      <c r="V5" s="352"/>
      <c r="W5" s="331" t="s">
        <v>10</v>
      </c>
      <c r="X5" s="332"/>
      <c r="Y5" s="332"/>
      <c r="Z5" s="333"/>
      <c r="AA5" s="235" t="s">
        <v>11</v>
      </c>
      <c r="AB5" s="198"/>
      <c r="AC5" s="198"/>
      <c r="AD5" s="230"/>
      <c r="AE5" s="350"/>
      <c r="AF5" s="351"/>
      <c r="AG5" s="352"/>
      <c r="AH5" s="350"/>
      <c r="AI5" s="351"/>
      <c r="AJ5" s="351"/>
      <c r="AK5" s="351"/>
      <c r="AL5" s="351"/>
      <c r="AM5" s="351"/>
      <c r="AN5" s="351"/>
      <c r="AO5" s="351"/>
      <c r="AP5" s="351"/>
      <c r="AQ5" s="351"/>
      <c r="AR5" s="351"/>
      <c r="AS5" s="351"/>
      <c r="AT5" s="351"/>
      <c r="AU5" s="353"/>
    </row>
    <row r="6" spans="1:47">
      <c r="B6" s="334" t="s">
        <v>316</v>
      </c>
      <c r="C6" s="335"/>
      <c r="D6" s="335"/>
      <c r="E6" s="335"/>
      <c r="F6" s="335"/>
      <c r="G6" s="335"/>
      <c r="H6" s="335"/>
      <c r="I6" s="335"/>
      <c r="J6" s="335"/>
      <c r="K6" s="336"/>
      <c r="L6" s="337"/>
      <c r="M6" s="338"/>
      <c r="N6" s="338"/>
      <c r="O6" s="339"/>
      <c r="P6" s="340"/>
      <c r="Q6" s="341"/>
      <c r="R6" s="341"/>
      <c r="S6" s="341"/>
      <c r="U6" s="290"/>
      <c r="V6" s="318"/>
      <c r="W6" s="379"/>
      <c r="X6" s="380"/>
      <c r="Y6" s="380"/>
      <c r="Z6" s="381"/>
      <c r="AA6" s="11"/>
      <c r="AB6" s="12"/>
      <c r="AC6" s="12"/>
      <c r="AD6" s="13"/>
      <c r="AE6" s="106"/>
      <c r="AF6" s="81"/>
      <c r="AG6" s="105"/>
      <c r="AH6" s="328"/>
      <c r="AI6" s="329"/>
      <c r="AJ6" s="329"/>
      <c r="AK6" s="329"/>
      <c r="AL6" s="329"/>
      <c r="AM6" s="329"/>
      <c r="AN6" s="329"/>
      <c r="AO6" s="329"/>
      <c r="AP6" s="329"/>
      <c r="AQ6" s="329"/>
      <c r="AR6" s="329"/>
      <c r="AS6" s="329"/>
      <c r="AT6" s="329"/>
      <c r="AU6" s="330"/>
    </row>
    <row r="7" spans="1:47">
      <c r="B7" s="14" t="str">
        <f>IF(入力シート!D79="","",入力シート!B79)</f>
        <v/>
      </c>
      <c r="C7" s="316" t="str">
        <f>IF(入力シート!D79="","",入力シート!D79)</f>
        <v/>
      </c>
      <c r="D7" s="316"/>
      <c r="E7" s="316"/>
      <c r="F7" s="316"/>
      <c r="G7" s="316"/>
      <c r="H7" s="316"/>
      <c r="I7" s="316"/>
      <c r="J7" s="316"/>
      <c r="K7" s="376"/>
      <c r="L7" s="178">
        <f>P7*U7</f>
        <v>0</v>
      </c>
      <c r="M7" s="179"/>
      <c r="N7" s="179"/>
      <c r="O7" s="180"/>
      <c r="P7" s="181">
        <f>IF(入力シート!D79="",0,50000)</f>
        <v>0</v>
      </c>
      <c r="Q7" s="182"/>
      <c r="R7" s="182"/>
      <c r="S7" s="182"/>
      <c r="T7" s="23" t="str">
        <f>IF(入力シート!D79="","","×")</f>
        <v/>
      </c>
      <c r="U7" s="377">
        <f>IF(入力シート!D79="",0,入力シート!AO79)</f>
        <v>0</v>
      </c>
      <c r="V7" s="378"/>
      <c r="W7" s="181">
        <f>L7</f>
        <v>0</v>
      </c>
      <c r="X7" s="182"/>
      <c r="Y7" s="182"/>
      <c r="Z7" s="185"/>
      <c r="AA7" s="27"/>
      <c r="AD7" s="28"/>
      <c r="AE7" s="608" t="str">
        <f>IF(入力シート!D79="","",入力シート!AB79)</f>
        <v/>
      </c>
      <c r="AF7" s="606"/>
      <c r="AG7" s="607"/>
      <c r="AH7" s="315" t="str">
        <f>IF(入力シート!D79="","","別紙「出張等実績報告書」のとおり")</f>
        <v/>
      </c>
      <c r="AI7" s="316"/>
      <c r="AJ7" s="316"/>
      <c r="AK7" s="316"/>
      <c r="AL7" s="316"/>
      <c r="AM7" s="316"/>
      <c r="AN7" s="316"/>
      <c r="AO7" s="316"/>
      <c r="AP7" s="316"/>
      <c r="AQ7" s="316"/>
      <c r="AR7" s="316"/>
      <c r="AS7" s="316"/>
      <c r="AT7" s="316"/>
      <c r="AU7" s="317"/>
    </row>
    <row r="8" spans="1:47">
      <c r="B8" s="14" t="str">
        <f>IF(入力シート!D80="","",入力シート!B80)</f>
        <v/>
      </c>
      <c r="C8" s="316" t="str">
        <f>IF(入力シート!D80="","",入力シート!D80)</f>
        <v/>
      </c>
      <c r="D8" s="316"/>
      <c r="E8" s="316"/>
      <c r="F8" s="316"/>
      <c r="G8" s="316"/>
      <c r="H8" s="316"/>
      <c r="I8" s="316"/>
      <c r="J8" s="316"/>
      <c r="K8" s="376"/>
      <c r="L8" s="178">
        <f t="shared" ref="L8:L22" si="0">P8*U8</f>
        <v>0</v>
      </c>
      <c r="M8" s="179"/>
      <c r="N8" s="179"/>
      <c r="O8" s="180"/>
      <c r="P8" s="181">
        <f>IF(入力シート!D80="",0,50000)</f>
        <v>0</v>
      </c>
      <c r="Q8" s="182"/>
      <c r="R8" s="182"/>
      <c r="S8" s="182"/>
      <c r="T8" s="23" t="str">
        <f>IF(入力シート!D80="","","×")</f>
        <v/>
      </c>
      <c r="U8" s="377">
        <f>IF(入力シート!D80="",0,入力シート!AO80)</f>
        <v>0</v>
      </c>
      <c r="V8" s="378"/>
      <c r="W8" s="181">
        <f>L8</f>
        <v>0</v>
      </c>
      <c r="X8" s="182"/>
      <c r="Y8" s="182"/>
      <c r="Z8" s="185"/>
      <c r="AA8" s="27"/>
      <c r="AD8" s="28"/>
      <c r="AE8" s="608" t="str">
        <f>IF(入力シート!D80="","",入力シート!AB80)</f>
        <v/>
      </c>
      <c r="AF8" s="606"/>
      <c r="AG8" s="607"/>
      <c r="AH8" s="315" t="str">
        <f>IF(入力シート!D80="","","別紙「出張等実績報告書」のとおり")</f>
        <v/>
      </c>
      <c r="AI8" s="316"/>
      <c r="AJ8" s="316"/>
      <c r="AK8" s="316"/>
      <c r="AL8" s="316"/>
      <c r="AM8" s="316"/>
      <c r="AN8" s="316"/>
      <c r="AO8" s="316"/>
      <c r="AP8" s="316"/>
      <c r="AQ8" s="316"/>
      <c r="AR8" s="316"/>
      <c r="AS8" s="316"/>
      <c r="AT8" s="316"/>
      <c r="AU8" s="317"/>
    </row>
    <row r="9" spans="1:47">
      <c r="B9" s="14" t="str">
        <f>IF(入力シート!D81="","",入力シート!B81)</f>
        <v/>
      </c>
      <c r="C9" s="316" t="str">
        <f>IF(入力シート!D81="","",入力シート!D81)</f>
        <v/>
      </c>
      <c r="D9" s="316"/>
      <c r="E9" s="316"/>
      <c r="F9" s="316"/>
      <c r="G9" s="316"/>
      <c r="H9" s="316"/>
      <c r="I9" s="316"/>
      <c r="J9" s="316"/>
      <c r="K9" s="376"/>
      <c r="L9" s="178">
        <f t="shared" si="0"/>
        <v>0</v>
      </c>
      <c r="M9" s="179"/>
      <c r="N9" s="179"/>
      <c r="O9" s="180"/>
      <c r="P9" s="181">
        <f>IF(入力シート!D81="",0,50000)</f>
        <v>0</v>
      </c>
      <c r="Q9" s="182"/>
      <c r="R9" s="182"/>
      <c r="S9" s="182"/>
      <c r="T9" s="23" t="str">
        <f>IF(入力シート!D81="","","×")</f>
        <v/>
      </c>
      <c r="U9" s="377">
        <f>IF(入力シート!D81="",0,入力シート!AO81)</f>
        <v>0</v>
      </c>
      <c r="V9" s="378"/>
      <c r="W9" s="181">
        <f t="shared" ref="W9:W36" si="1">L9</f>
        <v>0</v>
      </c>
      <c r="X9" s="182"/>
      <c r="Y9" s="182"/>
      <c r="Z9" s="185"/>
      <c r="AA9" s="27"/>
      <c r="AD9" s="28"/>
      <c r="AE9" s="608" t="str">
        <f>IF(入力シート!D81="","",入力シート!AB81)</f>
        <v/>
      </c>
      <c r="AF9" s="606"/>
      <c r="AG9" s="607"/>
      <c r="AH9" s="315" t="str">
        <f>IF(入力シート!D81="","","別紙「出張等実績報告書」のとおり")</f>
        <v/>
      </c>
      <c r="AI9" s="316"/>
      <c r="AJ9" s="316"/>
      <c r="AK9" s="316"/>
      <c r="AL9" s="316"/>
      <c r="AM9" s="316"/>
      <c r="AN9" s="316"/>
      <c r="AO9" s="316"/>
      <c r="AP9" s="316"/>
      <c r="AQ9" s="316"/>
      <c r="AR9" s="316"/>
      <c r="AS9" s="316"/>
      <c r="AT9" s="316"/>
      <c r="AU9" s="317"/>
    </row>
    <row r="10" spans="1:47">
      <c r="B10" s="14" t="str">
        <f>IF(入力シート!D82="","",入力シート!B82)</f>
        <v/>
      </c>
      <c r="C10" s="316" t="str">
        <f>IF(入力シート!D82="","",入力シート!D82)</f>
        <v/>
      </c>
      <c r="D10" s="316"/>
      <c r="E10" s="316"/>
      <c r="F10" s="316"/>
      <c r="G10" s="316"/>
      <c r="H10" s="316"/>
      <c r="I10" s="316"/>
      <c r="J10" s="316"/>
      <c r="K10" s="376"/>
      <c r="L10" s="178">
        <f t="shared" si="0"/>
        <v>0</v>
      </c>
      <c r="M10" s="179"/>
      <c r="N10" s="179"/>
      <c r="O10" s="180"/>
      <c r="P10" s="181">
        <f>IF(入力シート!D82="",0,50000)</f>
        <v>0</v>
      </c>
      <c r="Q10" s="182"/>
      <c r="R10" s="182"/>
      <c r="S10" s="182"/>
      <c r="T10" s="23" t="str">
        <f>IF(入力シート!D82="","","×")</f>
        <v/>
      </c>
      <c r="U10" s="377">
        <f>IF(入力シート!D82="",0,入力シート!AO82)</f>
        <v>0</v>
      </c>
      <c r="V10" s="378"/>
      <c r="W10" s="181">
        <f t="shared" si="1"/>
        <v>0</v>
      </c>
      <c r="X10" s="182"/>
      <c r="Y10" s="182"/>
      <c r="Z10" s="185"/>
      <c r="AA10" s="27"/>
      <c r="AD10" s="28"/>
      <c r="AE10" s="608" t="str">
        <f>IF(入力シート!D82="","",入力シート!AB82)</f>
        <v/>
      </c>
      <c r="AF10" s="606"/>
      <c r="AG10" s="607"/>
      <c r="AH10" s="315" t="str">
        <f>IF(入力シート!D82="","","別紙「出張等実績報告書」のとおり")</f>
        <v/>
      </c>
      <c r="AI10" s="316"/>
      <c r="AJ10" s="316"/>
      <c r="AK10" s="316"/>
      <c r="AL10" s="316"/>
      <c r="AM10" s="316"/>
      <c r="AN10" s="316"/>
      <c r="AO10" s="316"/>
      <c r="AP10" s="316"/>
      <c r="AQ10" s="316"/>
      <c r="AR10" s="316"/>
      <c r="AS10" s="316"/>
      <c r="AT10" s="316"/>
      <c r="AU10" s="317"/>
    </row>
    <row r="11" spans="1:47">
      <c r="B11" s="14" t="str">
        <f>IF(入力シート!D83="","",入力シート!B83)</f>
        <v/>
      </c>
      <c r="C11" s="316" t="str">
        <f>IF(入力シート!D83="","",入力シート!D83)</f>
        <v/>
      </c>
      <c r="D11" s="316"/>
      <c r="E11" s="316"/>
      <c r="F11" s="316"/>
      <c r="G11" s="316"/>
      <c r="H11" s="316"/>
      <c r="I11" s="316"/>
      <c r="J11" s="316"/>
      <c r="K11" s="376"/>
      <c r="L11" s="178">
        <f t="shared" si="0"/>
        <v>0</v>
      </c>
      <c r="M11" s="179"/>
      <c r="N11" s="179"/>
      <c r="O11" s="180"/>
      <c r="P11" s="181">
        <f>IF(入力シート!D83="",0,50000)</f>
        <v>0</v>
      </c>
      <c r="Q11" s="182"/>
      <c r="R11" s="182"/>
      <c r="S11" s="182"/>
      <c r="T11" s="23" t="str">
        <f>IF(入力シート!D83="","","×")</f>
        <v/>
      </c>
      <c r="U11" s="377">
        <f>IF(入力シート!D83="",0,入力シート!AO83)</f>
        <v>0</v>
      </c>
      <c r="V11" s="378"/>
      <c r="W11" s="181">
        <f t="shared" si="1"/>
        <v>0</v>
      </c>
      <c r="X11" s="182"/>
      <c r="Y11" s="182"/>
      <c r="Z11" s="185"/>
      <c r="AA11" s="27"/>
      <c r="AD11" s="28"/>
      <c r="AE11" s="608" t="str">
        <f>IF(入力シート!D83="","",入力シート!AB83)</f>
        <v/>
      </c>
      <c r="AF11" s="606"/>
      <c r="AG11" s="607"/>
      <c r="AH11" s="315" t="str">
        <f>IF(入力シート!D83="","","別紙「出張等実績報告書」のとおり")</f>
        <v/>
      </c>
      <c r="AI11" s="316"/>
      <c r="AJ11" s="316"/>
      <c r="AK11" s="316"/>
      <c r="AL11" s="316"/>
      <c r="AM11" s="316"/>
      <c r="AN11" s="316"/>
      <c r="AO11" s="316"/>
      <c r="AP11" s="316"/>
      <c r="AQ11" s="316"/>
      <c r="AR11" s="316"/>
      <c r="AS11" s="316"/>
      <c r="AT11" s="316"/>
      <c r="AU11" s="317"/>
    </row>
    <row r="12" spans="1:47">
      <c r="B12" s="14" t="str">
        <f>IF(入力シート!D84="","",入力シート!B84)</f>
        <v/>
      </c>
      <c r="C12" s="316" t="str">
        <f>IF(入力シート!D84="","",入力シート!D84)</f>
        <v/>
      </c>
      <c r="D12" s="316"/>
      <c r="E12" s="316"/>
      <c r="F12" s="316"/>
      <c r="G12" s="316"/>
      <c r="H12" s="316"/>
      <c r="I12" s="316"/>
      <c r="J12" s="316"/>
      <c r="K12" s="376"/>
      <c r="L12" s="178">
        <f t="shared" si="0"/>
        <v>0</v>
      </c>
      <c r="M12" s="179"/>
      <c r="N12" s="179"/>
      <c r="O12" s="180"/>
      <c r="P12" s="181">
        <f>IF(入力シート!D84="",0,50000)</f>
        <v>0</v>
      </c>
      <c r="Q12" s="182"/>
      <c r="R12" s="182"/>
      <c r="S12" s="182"/>
      <c r="T12" s="23" t="str">
        <f>IF(入力シート!D84="","","×")</f>
        <v/>
      </c>
      <c r="U12" s="377">
        <f>IF(入力シート!D84="",0,入力シート!AO84)</f>
        <v>0</v>
      </c>
      <c r="V12" s="378"/>
      <c r="W12" s="181">
        <f t="shared" si="1"/>
        <v>0</v>
      </c>
      <c r="X12" s="182"/>
      <c r="Y12" s="182"/>
      <c r="Z12" s="185"/>
      <c r="AA12" s="27"/>
      <c r="AD12" s="28"/>
      <c r="AE12" s="608" t="str">
        <f>IF(入力シート!D84="","",入力シート!AB84)</f>
        <v/>
      </c>
      <c r="AF12" s="606"/>
      <c r="AG12" s="607"/>
      <c r="AH12" s="315" t="str">
        <f>IF(入力シート!D84="","","別紙「出張等実績報告書」のとおり")</f>
        <v/>
      </c>
      <c r="AI12" s="316"/>
      <c r="AJ12" s="316"/>
      <c r="AK12" s="316"/>
      <c r="AL12" s="316"/>
      <c r="AM12" s="316"/>
      <c r="AN12" s="316"/>
      <c r="AO12" s="316"/>
      <c r="AP12" s="316"/>
      <c r="AQ12" s="316"/>
      <c r="AR12" s="316"/>
      <c r="AS12" s="316"/>
      <c r="AT12" s="316"/>
      <c r="AU12" s="317"/>
    </row>
    <row r="13" spans="1:47">
      <c r="B13" s="14" t="str">
        <f>IF(入力シート!D85="","",入力シート!B85)</f>
        <v/>
      </c>
      <c r="C13" s="316" t="str">
        <f>IF(入力シート!D85="","",入力シート!D85)</f>
        <v/>
      </c>
      <c r="D13" s="316"/>
      <c r="E13" s="316"/>
      <c r="F13" s="316"/>
      <c r="G13" s="316"/>
      <c r="H13" s="316"/>
      <c r="I13" s="316"/>
      <c r="J13" s="316"/>
      <c r="K13" s="376"/>
      <c r="L13" s="178">
        <f t="shared" si="0"/>
        <v>0</v>
      </c>
      <c r="M13" s="179"/>
      <c r="N13" s="179"/>
      <c r="O13" s="180"/>
      <c r="P13" s="181">
        <f>IF(入力シート!D85="",0,50000)</f>
        <v>0</v>
      </c>
      <c r="Q13" s="182"/>
      <c r="R13" s="182"/>
      <c r="S13" s="182"/>
      <c r="T13" s="23" t="str">
        <f>IF(入力シート!D85="","","×")</f>
        <v/>
      </c>
      <c r="U13" s="377">
        <f>IF(入力シート!D85="",0,入力シート!AO85)</f>
        <v>0</v>
      </c>
      <c r="V13" s="378"/>
      <c r="W13" s="181">
        <f t="shared" si="1"/>
        <v>0</v>
      </c>
      <c r="X13" s="182"/>
      <c r="Y13" s="182"/>
      <c r="Z13" s="185"/>
      <c r="AA13" s="27"/>
      <c r="AD13" s="28"/>
      <c r="AE13" s="608" t="str">
        <f>IF(入力シート!D85="","",入力シート!AB85)</f>
        <v/>
      </c>
      <c r="AF13" s="606"/>
      <c r="AG13" s="607"/>
      <c r="AH13" s="315" t="str">
        <f>IF(入力シート!D85="","","別紙「出張等実績報告書」のとおり")</f>
        <v/>
      </c>
      <c r="AI13" s="316"/>
      <c r="AJ13" s="316"/>
      <c r="AK13" s="316"/>
      <c r="AL13" s="316"/>
      <c r="AM13" s="316"/>
      <c r="AN13" s="316"/>
      <c r="AO13" s="316"/>
      <c r="AP13" s="316"/>
      <c r="AQ13" s="316"/>
      <c r="AR13" s="316"/>
      <c r="AS13" s="316"/>
      <c r="AT13" s="316"/>
      <c r="AU13" s="317"/>
    </row>
    <row r="14" spans="1:47">
      <c r="B14" s="14" t="str">
        <f>IF(入力シート!D86="","",入力シート!B86)</f>
        <v/>
      </c>
      <c r="C14" s="316" t="str">
        <f>IF(入力シート!D86="","",入力シート!D86)</f>
        <v/>
      </c>
      <c r="D14" s="316"/>
      <c r="E14" s="316"/>
      <c r="F14" s="316"/>
      <c r="G14" s="316"/>
      <c r="H14" s="316"/>
      <c r="I14" s="316"/>
      <c r="J14" s="316"/>
      <c r="K14" s="376"/>
      <c r="L14" s="178">
        <f t="shared" si="0"/>
        <v>0</v>
      </c>
      <c r="M14" s="179"/>
      <c r="N14" s="179"/>
      <c r="O14" s="180"/>
      <c r="P14" s="181">
        <f>IF(入力シート!D86="",0,50000)</f>
        <v>0</v>
      </c>
      <c r="Q14" s="182"/>
      <c r="R14" s="182"/>
      <c r="S14" s="182"/>
      <c r="T14" s="23" t="str">
        <f>IF(入力シート!D86="","","×")</f>
        <v/>
      </c>
      <c r="U14" s="377">
        <f>IF(入力シート!D86="",0,入力シート!AO86)</f>
        <v>0</v>
      </c>
      <c r="V14" s="378"/>
      <c r="W14" s="181">
        <f t="shared" si="1"/>
        <v>0</v>
      </c>
      <c r="X14" s="182"/>
      <c r="Y14" s="182"/>
      <c r="Z14" s="185"/>
      <c r="AA14" s="27"/>
      <c r="AD14" s="28"/>
      <c r="AE14" s="608" t="str">
        <f>IF(入力シート!D86="","",入力シート!AB86)</f>
        <v/>
      </c>
      <c r="AF14" s="606"/>
      <c r="AG14" s="607"/>
      <c r="AH14" s="315" t="str">
        <f>IF(入力シート!D86="","","別紙「出張等実績報告書」のとおり")</f>
        <v/>
      </c>
      <c r="AI14" s="316"/>
      <c r="AJ14" s="316"/>
      <c r="AK14" s="316"/>
      <c r="AL14" s="316"/>
      <c r="AM14" s="316"/>
      <c r="AN14" s="316"/>
      <c r="AO14" s="316"/>
      <c r="AP14" s="316"/>
      <c r="AQ14" s="316"/>
      <c r="AR14" s="316"/>
      <c r="AS14" s="316"/>
      <c r="AT14" s="316"/>
      <c r="AU14" s="317"/>
    </row>
    <row r="15" spans="1:47">
      <c r="B15" s="14" t="str">
        <f>IF(入力シート!D87="","",入力シート!B87)</f>
        <v/>
      </c>
      <c r="C15" s="316" t="str">
        <f>IF(入力シート!D87="","",入力シート!D87)</f>
        <v/>
      </c>
      <c r="D15" s="316"/>
      <c r="E15" s="316"/>
      <c r="F15" s="316"/>
      <c r="G15" s="316"/>
      <c r="H15" s="316"/>
      <c r="I15" s="316"/>
      <c r="J15" s="316"/>
      <c r="K15" s="376"/>
      <c r="L15" s="178">
        <f t="shared" si="0"/>
        <v>0</v>
      </c>
      <c r="M15" s="179"/>
      <c r="N15" s="179"/>
      <c r="O15" s="180"/>
      <c r="P15" s="181">
        <f>IF(入力シート!D87="",0,50000)</f>
        <v>0</v>
      </c>
      <c r="Q15" s="182"/>
      <c r="R15" s="182"/>
      <c r="S15" s="182"/>
      <c r="T15" s="23" t="str">
        <f>IF(入力シート!D87="","","×")</f>
        <v/>
      </c>
      <c r="U15" s="377">
        <f>IF(入力シート!D87="",0,入力シート!AO87)</f>
        <v>0</v>
      </c>
      <c r="V15" s="378"/>
      <c r="W15" s="181">
        <f t="shared" si="1"/>
        <v>0</v>
      </c>
      <c r="X15" s="182"/>
      <c r="Y15" s="182"/>
      <c r="Z15" s="185"/>
      <c r="AA15" s="27"/>
      <c r="AD15" s="28"/>
      <c r="AE15" s="608" t="str">
        <f>IF(入力シート!D87="","",入力シート!AB87)</f>
        <v/>
      </c>
      <c r="AF15" s="606"/>
      <c r="AG15" s="607"/>
      <c r="AH15" s="315" t="str">
        <f>IF(入力シート!D87="","","別紙「出張等実績報告書」のとおり")</f>
        <v/>
      </c>
      <c r="AI15" s="316"/>
      <c r="AJ15" s="316"/>
      <c r="AK15" s="316"/>
      <c r="AL15" s="316"/>
      <c r="AM15" s="316"/>
      <c r="AN15" s="316"/>
      <c r="AO15" s="316"/>
      <c r="AP15" s="316"/>
      <c r="AQ15" s="316"/>
      <c r="AR15" s="316"/>
      <c r="AS15" s="316"/>
      <c r="AT15" s="316"/>
      <c r="AU15" s="317"/>
    </row>
    <row r="16" spans="1:47">
      <c r="B16" s="14" t="str">
        <f>IF(入力シート!D88="","",入力シート!B88)</f>
        <v/>
      </c>
      <c r="C16" s="316" t="str">
        <f>IF(入力シート!D88="","",入力シート!D88)</f>
        <v/>
      </c>
      <c r="D16" s="316"/>
      <c r="E16" s="316"/>
      <c r="F16" s="316"/>
      <c r="G16" s="316"/>
      <c r="H16" s="316"/>
      <c r="I16" s="316"/>
      <c r="J16" s="316"/>
      <c r="K16" s="376"/>
      <c r="L16" s="178">
        <f t="shared" si="0"/>
        <v>0</v>
      </c>
      <c r="M16" s="179"/>
      <c r="N16" s="179"/>
      <c r="O16" s="180"/>
      <c r="P16" s="181">
        <f>IF(入力シート!D88="",0,50000)</f>
        <v>0</v>
      </c>
      <c r="Q16" s="182"/>
      <c r="R16" s="182"/>
      <c r="S16" s="182"/>
      <c r="T16" s="23" t="str">
        <f>IF(入力シート!D88="","","×")</f>
        <v/>
      </c>
      <c r="U16" s="377">
        <f>IF(入力シート!D88="",0,入力シート!AO88)</f>
        <v>0</v>
      </c>
      <c r="V16" s="378"/>
      <c r="W16" s="181">
        <f t="shared" si="1"/>
        <v>0</v>
      </c>
      <c r="X16" s="182"/>
      <c r="Y16" s="182"/>
      <c r="Z16" s="185"/>
      <c r="AA16" s="27"/>
      <c r="AD16" s="28"/>
      <c r="AE16" s="608" t="str">
        <f>IF(入力シート!D88="","",入力シート!AB88)</f>
        <v/>
      </c>
      <c r="AF16" s="606"/>
      <c r="AG16" s="607"/>
      <c r="AH16" s="315" t="str">
        <f>IF(入力シート!D88="","","別紙「出張等実績報告書」のとおり")</f>
        <v/>
      </c>
      <c r="AI16" s="316"/>
      <c r="AJ16" s="316"/>
      <c r="AK16" s="316"/>
      <c r="AL16" s="316"/>
      <c r="AM16" s="316"/>
      <c r="AN16" s="316"/>
      <c r="AO16" s="316"/>
      <c r="AP16" s="316"/>
      <c r="AQ16" s="316"/>
      <c r="AR16" s="316"/>
      <c r="AS16" s="316"/>
      <c r="AT16" s="316"/>
      <c r="AU16" s="317"/>
    </row>
    <row r="17" spans="2:47">
      <c r="B17" s="14" t="str">
        <f>IF(入力シート!D89="","",入力シート!B89)</f>
        <v/>
      </c>
      <c r="C17" s="316" t="str">
        <f>IF(入力シート!D89="","",入力シート!D89)</f>
        <v/>
      </c>
      <c r="D17" s="316"/>
      <c r="E17" s="316"/>
      <c r="F17" s="316"/>
      <c r="G17" s="316"/>
      <c r="H17" s="316"/>
      <c r="I17" s="316"/>
      <c r="J17" s="316"/>
      <c r="K17" s="376"/>
      <c r="L17" s="178">
        <f t="shared" si="0"/>
        <v>0</v>
      </c>
      <c r="M17" s="179"/>
      <c r="N17" s="179"/>
      <c r="O17" s="180"/>
      <c r="P17" s="181">
        <f>IF(入力シート!D89="",0,50000)</f>
        <v>0</v>
      </c>
      <c r="Q17" s="182"/>
      <c r="R17" s="182"/>
      <c r="S17" s="182"/>
      <c r="T17" s="23" t="str">
        <f>IF(入力シート!D89="","","×")</f>
        <v/>
      </c>
      <c r="U17" s="377">
        <f>IF(入力シート!D89="",0,入力シート!AO89)</f>
        <v>0</v>
      </c>
      <c r="V17" s="378"/>
      <c r="W17" s="181">
        <f t="shared" si="1"/>
        <v>0</v>
      </c>
      <c r="X17" s="182"/>
      <c r="Y17" s="182"/>
      <c r="Z17" s="185"/>
      <c r="AA17" s="27"/>
      <c r="AD17" s="28"/>
      <c r="AE17" s="608" t="str">
        <f>IF(入力シート!D89="","",入力シート!AB89)</f>
        <v/>
      </c>
      <c r="AF17" s="606"/>
      <c r="AG17" s="607"/>
      <c r="AH17" s="315" t="str">
        <f>IF(入力シート!D89="","","別紙「出張等実績報告書」のとおり")</f>
        <v/>
      </c>
      <c r="AI17" s="316"/>
      <c r="AJ17" s="316"/>
      <c r="AK17" s="316"/>
      <c r="AL17" s="316"/>
      <c r="AM17" s="316"/>
      <c r="AN17" s="316"/>
      <c r="AO17" s="316"/>
      <c r="AP17" s="316"/>
      <c r="AQ17" s="316"/>
      <c r="AR17" s="316"/>
      <c r="AS17" s="316"/>
      <c r="AT17" s="316"/>
      <c r="AU17" s="317"/>
    </row>
    <row r="18" spans="2:47">
      <c r="B18" s="14" t="str">
        <f>IF(入力シート!D90="","",入力シート!B90)</f>
        <v/>
      </c>
      <c r="C18" s="316" t="str">
        <f>IF(入力シート!D90="","",入力シート!D90)</f>
        <v/>
      </c>
      <c r="D18" s="316"/>
      <c r="E18" s="316"/>
      <c r="F18" s="316"/>
      <c r="G18" s="316"/>
      <c r="H18" s="316"/>
      <c r="I18" s="316"/>
      <c r="J18" s="316"/>
      <c r="K18" s="376"/>
      <c r="L18" s="178">
        <f t="shared" si="0"/>
        <v>0</v>
      </c>
      <c r="M18" s="179"/>
      <c r="N18" s="179"/>
      <c r="O18" s="180"/>
      <c r="P18" s="181">
        <f>IF(入力シート!D90="",0,50000)</f>
        <v>0</v>
      </c>
      <c r="Q18" s="182"/>
      <c r="R18" s="182"/>
      <c r="S18" s="182"/>
      <c r="T18" s="23" t="str">
        <f>IF(入力シート!D90="","","×")</f>
        <v/>
      </c>
      <c r="U18" s="377">
        <f>IF(入力シート!D90="",0,入力シート!AO90)</f>
        <v>0</v>
      </c>
      <c r="V18" s="378"/>
      <c r="W18" s="181">
        <f t="shared" si="1"/>
        <v>0</v>
      </c>
      <c r="X18" s="182"/>
      <c r="Y18" s="182"/>
      <c r="Z18" s="185"/>
      <c r="AA18" s="27"/>
      <c r="AD18" s="28"/>
      <c r="AE18" s="608" t="str">
        <f>IF(入力シート!D90="","",入力シート!AB90)</f>
        <v/>
      </c>
      <c r="AF18" s="606"/>
      <c r="AG18" s="607"/>
      <c r="AH18" s="315" t="str">
        <f>IF(入力シート!D90="","","別紙「出張等実績報告書」のとおり")</f>
        <v/>
      </c>
      <c r="AI18" s="316"/>
      <c r="AJ18" s="316"/>
      <c r="AK18" s="316"/>
      <c r="AL18" s="316"/>
      <c r="AM18" s="316"/>
      <c r="AN18" s="316"/>
      <c r="AO18" s="316"/>
      <c r="AP18" s="316"/>
      <c r="AQ18" s="316"/>
      <c r="AR18" s="316"/>
      <c r="AS18" s="316"/>
      <c r="AT18" s="316"/>
      <c r="AU18" s="317"/>
    </row>
    <row r="19" spans="2:47">
      <c r="B19" s="14" t="str">
        <f>IF(入力シート!D91="","",入力シート!B91)</f>
        <v/>
      </c>
      <c r="C19" s="316" t="str">
        <f>IF(入力シート!D91="","",入力シート!D91)</f>
        <v/>
      </c>
      <c r="D19" s="316"/>
      <c r="E19" s="316"/>
      <c r="F19" s="316"/>
      <c r="G19" s="316"/>
      <c r="H19" s="316"/>
      <c r="I19" s="316"/>
      <c r="J19" s="316"/>
      <c r="K19" s="376"/>
      <c r="L19" s="178">
        <f t="shared" si="0"/>
        <v>0</v>
      </c>
      <c r="M19" s="179"/>
      <c r="N19" s="179"/>
      <c r="O19" s="180"/>
      <c r="P19" s="181">
        <f>IF(入力シート!D91="",0,50000)</f>
        <v>0</v>
      </c>
      <c r="Q19" s="182"/>
      <c r="R19" s="182"/>
      <c r="S19" s="182"/>
      <c r="T19" s="23" t="str">
        <f>IF(入力シート!D91="","","×")</f>
        <v/>
      </c>
      <c r="U19" s="377">
        <f>IF(入力シート!D91="",0,入力シート!AO91)</f>
        <v>0</v>
      </c>
      <c r="V19" s="378"/>
      <c r="W19" s="181">
        <f t="shared" si="1"/>
        <v>0</v>
      </c>
      <c r="X19" s="182"/>
      <c r="Y19" s="182"/>
      <c r="Z19" s="185"/>
      <c r="AA19" s="27"/>
      <c r="AD19" s="28"/>
      <c r="AE19" s="608" t="str">
        <f>IF(入力シート!D91="","",入力シート!AB91)</f>
        <v/>
      </c>
      <c r="AF19" s="606"/>
      <c r="AG19" s="607"/>
      <c r="AH19" s="315" t="str">
        <f>IF(入力シート!D91="","","別紙「出張等実績報告書」のとおり")</f>
        <v/>
      </c>
      <c r="AI19" s="316"/>
      <c r="AJ19" s="316"/>
      <c r="AK19" s="316"/>
      <c r="AL19" s="316"/>
      <c r="AM19" s="316"/>
      <c r="AN19" s="316"/>
      <c r="AO19" s="316"/>
      <c r="AP19" s="316"/>
      <c r="AQ19" s="316"/>
      <c r="AR19" s="316"/>
      <c r="AS19" s="316"/>
      <c r="AT19" s="316"/>
      <c r="AU19" s="317"/>
    </row>
    <row r="20" spans="2:47">
      <c r="B20" s="14" t="str">
        <f>IF(入力シート!D92="","",入力シート!B92)</f>
        <v/>
      </c>
      <c r="C20" s="316" t="str">
        <f>IF(入力シート!D92="","",入力シート!D92)</f>
        <v/>
      </c>
      <c r="D20" s="316"/>
      <c r="E20" s="316"/>
      <c r="F20" s="316"/>
      <c r="G20" s="316"/>
      <c r="H20" s="316"/>
      <c r="I20" s="316"/>
      <c r="J20" s="316"/>
      <c r="K20" s="376"/>
      <c r="L20" s="178">
        <f t="shared" si="0"/>
        <v>0</v>
      </c>
      <c r="M20" s="179"/>
      <c r="N20" s="179"/>
      <c r="O20" s="180"/>
      <c r="P20" s="181">
        <f>IF(入力シート!D92="",0,50000)</f>
        <v>0</v>
      </c>
      <c r="Q20" s="182"/>
      <c r="R20" s="182"/>
      <c r="S20" s="182"/>
      <c r="T20" s="23" t="str">
        <f>IF(入力シート!D92="","","×")</f>
        <v/>
      </c>
      <c r="U20" s="377">
        <f>IF(入力シート!D92="",0,入力シート!AO92)</f>
        <v>0</v>
      </c>
      <c r="V20" s="378"/>
      <c r="W20" s="181">
        <f t="shared" si="1"/>
        <v>0</v>
      </c>
      <c r="X20" s="182"/>
      <c r="Y20" s="182"/>
      <c r="Z20" s="185"/>
      <c r="AA20" s="27"/>
      <c r="AD20" s="28"/>
      <c r="AE20" s="608" t="str">
        <f>IF(入力シート!D92="","",入力シート!AB92)</f>
        <v/>
      </c>
      <c r="AF20" s="606"/>
      <c r="AG20" s="607"/>
      <c r="AH20" s="315" t="str">
        <f>IF(入力シート!D92="","","別紙「出張等実績報告書」のとおり")</f>
        <v/>
      </c>
      <c r="AI20" s="316"/>
      <c r="AJ20" s="316"/>
      <c r="AK20" s="316"/>
      <c r="AL20" s="316"/>
      <c r="AM20" s="316"/>
      <c r="AN20" s="316"/>
      <c r="AO20" s="316"/>
      <c r="AP20" s="316"/>
      <c r="AQ20" s="316"/>
      <c r="AR20" s="316"/>
      <c r="AS20" s="316"/>
      <c r="AT20" s="316"/>
      <c r="AU20" s="317"/>
    </row>
    <row r="21" spans="2:47">
      <c r="B21" s="14" t="str">
        <f>IF(入力シート!D93="","",入力シート!B93)</f>
        <v/>
      </c>
      <c r="C21" s="316" t="str">
        <f>IF(入力シート!D93="","",入力シート!D93)</f>
        <v/>
      </c>
      <c r="D21" s="316"/>
      <c r="E21" s="316"/>
      <c r="F21" s="316"/>
      <c r="G21" s="316"/>
      <c r="H21" s="316"/>
      <c r="I21" s="316"/>
      <c r="J21" s="316"/>
      <c r="K21" s="376"/>
      <c r="L21" s="178">
        <f t="shared" si="0"/>
        <v>0</v>
      </c>
      <c r="M21" s="179"/>
      <c r="N21" s="179"/>
      <c r="O21" s="180"/>
      <c r="P21" s="181">
        <f>IF(入力シート!D93="",0,50000)</f>
        <v>0</v>
      </c>
      <c r="Q21" s="182"/>
      <c r="R21" s="182"/>
      <c r="S21" s="182"/>
      <c r="T21" s="23" t="str">
        <f>IF(入力シート!D93="","","×")</f>
        <v/>
      </c>
      <c r="U21" s="377">
        <f>IF(入力シート!D93="",0,入力シート!AO93)</f>
        <v>0</v>
      </c>
      <c r="V21" s="378"/>
      <c r="W21" s="181">
        <f t="shared" si="1"/>
        <v>0</v>
      </c>
      <c r="X21" s="182"/>
      <c r="Y21" s="182"/>
      <c r="Z21" s="185"/>
      <c r="AA21" s="27"/>
      <c r="AD21" s="28"/>
      <c r="AE21" s="608" t="str">
        <f>IF(入力シート!D93="","",入力シート!AB93)</f>
        <v/>
      </c>
      <c r="AF21" s="606"/>
      <c r="AG21" s="607"/>
      <c r="AH21" s="315" t="str">
        <f>IF(入力シート!D93="","","別紙「出張等実績報告書」のとおり")</f>
        <v/>
      </c>
      <c r="AI21" s="316"/>
      <c r="AJ21" s="316"/>
      <c r="AK21" s="316"/>
      <c r="AL21" s="316"/>
      <c r="AM21" s="316"/>
      <c r="AN21" s="316"/>
      <c r="AO21" s="316"/>
      <c r="AP21" s="316"/>
      <c r="AQ21" s="316"/>
      <c r="AR21" s="316"/>
      <c r="AS21" s="316"/>
      <c r="AT21" s="316"/>
      <c r="AU21" s="317"/>
    </row>
    <row r="22" spans="2:47">
      <c r="B22" s="14" t="str">
        <f>IF(入力シート!D94="","",入力シート!B94)</f>
        <v/>
      </c>
      <c r="C22" s="316" t="str">
        <f>IF(入力シート!D94="","",入力シート!D94)</f>
        <v/>
      </c>
      <c r="D22" s="316"/>
      <c r="E22" s="316"/>
      <c r="F22" s="316"/>
      <c r="G22" s="316"/>
      <c r="H22" s="316"/>
      <c r="I22" s="316"/>
      <c r="J22" s="316"/>
      <c r="K22" s="376"/>
      <c r="L22" s="178">
        <f t="shared" si="0"/>
        <v>0</v>
      </c>
      <c r="M22" s="179"/>
      <c r="N22" s="179"/>
      <c r="O22" s="180"/>
      <c r="P22" s="181">
        <f>IF(入力シート!D94="",0,50000)</f>
        <v>0</v>
      </c>
      <c r="Q22" s="182"/>
      <c r="R22" s="182"/>
      <c r="S22" s="182"/>
      <c r="T22" s="23" t="str">
        <f>IF(入力シート!D94="","","×")</f>
        <v/>
      </c>
      <c r="U22" s="377">
        <f>IF(入力シート!D94="",0,入力シート!AO94)</f>
        <v>0</v>
      </c>
      <c r="V22" s="378"/>
      <c r="W22" s="181">
        <f t="shared" si="1"/>
        <v>0</v>
      </c>
      <c r="X22" s="182"/>
      <c r="Y22" s="182"/>
      <c r="Z22" s="185"/>
      <c r="AA22" s="27"/>
      <c r="AD22" s="28"/>
      <c r="AE22" s="608" t="str">
        <f>IF(入力シート!D94="","",入力シート!AB94)</f>
        <v/>
      </c>
      <c r="AF22" s="606"/>
      <c r="AG22" s="607"/>
      <c r="AH22" s="315" t="str">
        <f>IF(入力シート!D94="","","別紙「出張等実績報告書」のとおり")</f>
        <v/>
      </c>
      <c r="AI22" s="316"/>
      <c r="AJ22" s="316"/>
      <c r="AK22" s="316"/>
      <c r="AL22" s="316"/>
      <c r="AM22" s="316"/>
      <c r="AN22" s="316"/>
      <c r="AO22" s="316"/>
      <c r="AP22" s="316"/>
      <c r="AQ22" s="316"/>
      <c r="AR22" s="316"/>
      <c r="AS22" s="316"/>
      <c r="AT22" s="316"/>
      <c r="AU22" s="317"/>
    </row>
    <row r="23" spans="2:47">
      <c r="B23" s="14" t="str">
        <f>IF(入力シート!D95="","",入力シート!B95)</f>
        <v/>
      </c>
      <c r="C23" s="316" t="str">
        <f>IF(入力シート!D95="","",入力シート!D95)</f>
        <v/>
      </c>
      <c r="D23" s="316"/>
      <c r="E23" s="316"/>
      <c r="F23" s="316"/>
      <c r="G23" s="316"/>
      <c r="H23" s="316"/>
      <c r="I23" s="316"/>
      <c r="J23" s="316"/>
      <c r="K23" s="376"/>
      <c r="L23" s="178">
        <f t="shared" ref="L23:L36" si="2">P23*U23</f>
        <v>0</v>
      </c>
      <c r="M23" s="179"/>
      <c r="N23" s="179"/>
      <c r="O23" s="180"/>
      <c r="P23" s="181">
        <f>IF(入力シート!D95="",0,50000)</f>
        <v>0</v>
      </c>
      <c r="Q23" s="182"/>
      <c r="R23" s="182"/>
      <c r="S23" s="182"/>
      <c r="T23" s="23" t="str">
        <f>IF(入力シート!D95="","","×")</f>
        <v/>
      </c>
      <c r="U23" s="377">
        <f>IF(入力シート!D95="",0,入力シート!AO95)</f>
        <v>0</v>
      </c>
      <c r="V23" s="378"/>
      <c r="W23" s="181">
        <f t="shared" ref="W23:W31" si="3">L23</f>
        <v>0</v>
      </c>
      <c r="X23" s="182"/>
      <c r="Y23" s="182"/>
      <c r="Z23" s="185"/>
      <c r="AA23" s="27"/>
      <c r="AD23" s="28"/>
      <c r="AE23" s="608" t="str">
        <f>IF(入力シート!D95="","",入力シート!AB95)</f>
        <v/>
      </c>
      <c r="AF23" s="606"/>
      <c r="AG23" s="607"/>
      <c r="AH23" s="315" t="str">
        <f>IF(入力シート!D95="","","別紙「出張等実績報告書」のとおり")</f>
        <v/>
      </c>
      <c r="AI23" s="316"/>
      <c r="AJ23" s="316"/>
      <c r="AK23" s="316"/>
      <c r="AL23" s="316"/>
      <c r="AM23" s="316"/>
      <c r="AN23" s="316"/>
      <c r="AO23" s="316"/>
      <c r="AP23" s="316"/>
      <c r="AQ23" s="316"/>
      <c r="AR23" s="316"/>
      <c r="AS23" s="316"/>
      <c r="AT23" s="316"/>
      <c r="AU23" s="317"/>
    </row>
    <row r="24" spans="2:47">
      <c r="B24" s="14" t="str">
        <f>IF(入力シート!D96="","",入力シート!B96)</f>
        <v/>
      </c>
      <c r="C24" s="316" t="str">
        <f>IF(入力シート!D96="","",入力シート!D96)</f>
        <v/>
      </c>
      <c r="D24" s="316"/>
      <c r="E24" s="316"/>
      <c r="F24" s="316"/>
      <c r="G24" s="316"/>
      <c r="H24" s="316"/>
      <c r="I24" s="316"/>
      <c r="J24" s="316"/>
      <c r="K24" s="376"/>
      <c r="L24" s="178">
        <f t="shared" si="2"/>
        <v>0</v>
      </c>
      <c r="M24" s="179"/>
      <c r="N24" s="179"/>
      <c r="O24" s="180"/>
      <c r="P24" s="181">
        <f>IF(入力シート!D96="",0,50000)</f>
        <v>0</v>
      </c>
      <c r="Q24" s="182"/>
      <c r="R24" s="182"/>
      <c r="S24" s="182"/>
      <c r="T24" s="23" t="str">
        <f>IF(入力シート!D96="","","×")</f>
        <v/>
      </c>
      <c r="U24" s="377">
        <f>IF(入力シート!D96="",0,入力シート!AO96)</f>
        <v>0</v>
      </c>
      <c r="V24" s="378"/>
      <c r="W24" s="181">
        <f t="shared" si="3"/>
        <v>0</v>
      </c>
      <c r="X24" s="182"/>
      <c r="Y24" s="182"/>
      <c r="Z24" s="185"/>
      <c r="AA24" s="27"/>
      <c r="AD24" s="28"/>
      <c r="AE24" s="608" t="str">
        <f>IF(入力シート!D96="","",入力シート!AB96)</f>
        <v/>
      </c>
      <c r="AF24" s="606"/>
      <c r="AG24" s="607"/>
      <c r="AH24" s="315" t="str">
        <f>IF(入力シート!D96="","","別紙「出張等実績報告書」のとおり")</f>
        <v/>
      </c>
      <c r="AI24" s="316"/>
      <c r="AJ24" s="316"/>
      <c r="AK24" s="316"/>
      <c r="AL24" s="316"/>
      <c r="AM24" s="316"/>
      <c r="AN24" s="316"/>
      <c r="AO24" s="316"/>
      <c r="AP24" s="316"/>
      <c r="AQ24" s="316"/>
      <c r="AR24" s="316"/>
      <c r="AS24" s="316"/>
      <c r="AT24" s="316"/>
      <c r="AU24" s="317"/>
    </row>
    <row r="25" spans="2:47">
      <c r="B25" s="14" t="str">
        <f>IF(入力シート!D97="","",入力シート!B97)</f>
        <v/>
      </c>
      <c r="C25" s="316" t="str">
        <f>IF(入力シート!D97="","",入力シート!D97)</f>
        <v/>
      </c>
      <c r="D25" s="316"/>
      <c r="E25" s="316"/>
      <c r="F25" s="316"/>
      <c r="G25" s="316"/>
      <c r="H25" s="316"/>
      <c r="I25" s="316"/>
      <c r="J25" s="316"/>
      <c r="K25" s="376"/>
      <c r="L25" s="178">
        <f t="shared" si="2"/>
        <v>0</v>
      </c>
      <c r="M25" s="179"/>
      <c r="N25" s="179"/>
      <c r="O25" s="180"/>
      <c r="P25" s="181">
        <f>IF(入力シート!D97="",0,50000)</f>
        <v>0</v>
      </c>
      <c r="Q25" s="182"/>
      <c r="R25" s="182"/>
      <c r="S25" s="182"/>
      <c r="T25" s="23" t="str">
        <f>IF(入力シート!D97="","","×")</f>
        <v/>
      </c>
      <c r="U25" s="377">
        <f>IF(入力シート!D97="",0,入力シート!AO97)</f>
        <v>0</v>
      </c>
      <c r="V25" s="378"/>
      <c r="W25" s="181">
        <f t="shared" si="3"/>
        <v>0</v>
      </c>
      <c r="X25" s="182"/>
      <c r="Y25" s="182"/>
      <c r="Z25" s="185"/>
      <c r="AA25" s="27"/>
      <c r="AD25" s="28"/>
      <c r="AE25" s="608" t="str">
        <f>IF(入力シート!D97="","",入力シート!AB97)</f>
        <v/>
      </c>
      <c r="AF25" s="606"/>
      <c r="AG25" s="607"/>
      <c r="AH25" s="315" t="str">
        <f>IF(入力シート!D97="","","別紙「出張等実績報告書」のとおり")</f>
        <v/>
      </c>
      <c r="AI25" s="316"/>
      <c r="AJ25" s="316"/>
      <c r="AK25" s="316"/>
      <c r="AL25" s="316"/>
      <c r="AM25" s="316"/>
      <c r="AN25" s="316"/>
      <c r="AO25" s="316"/>
      <c r="AP25" s="316"/>
      <c r="AQ25" s="316"/>
      <c r="AR25" s="316"/>
      <c r="AS25" s="316"/>
      <c r="AT25" s="316"/>
      <c r="AU25" s="317"/>
    </row>
    <row r="26" spans="2:47">
      <c r="B26" s="14" t="str">
        <f>IF(入力シート!D98="","",入力シート!B98)</f>
        <v/>
      </c>
      <c r="C26" s="316" t="str">
        <f>IF(入力シート!D98="","",入力シート!D98)</f>
        <v/>
      </c>
      <c r="D26" s="316"/>
      <c r="E26" s="316"/>
      <c r="F26" s="316"/>
      <c r="G26" s="316"/>
      <c r="H26" s="316"/>
      <c r="I26" s="316"/>
      <c r="J26" s="316"/>
      <c r="K26" s="376"/>
      <c r="L26" s="178">
        <f t="shared" si="2"/>
        <v>0</v>
      </c>
      <c r="M26" s="179"/>
      <c r="N26" s="179"/>
      <c r="O26" s="180"/>
      <c r="P26" s="181">
        <f>IF(入力シート!D98="",0,50000)</f>
        <v>0</v>
      </c>
      <c r="Q26" s="182"/>
      <c r="R26" s="182"/>
      <c r="S26" s="182"/>
      <c r="T26" s="23" t="str">
        <f>IF(入力シート!D98="","","×")</f>
        <v/>
      </c>
      <c r="U26" s="377">
        <f>IF(入力シート!D98="",0,入力シート!AO98)</f>
        <v>0</v>
      </c>
      <c r="V26" s="378"/>
      <c r="W26" s="181">
        <f t="shared" si="3"/>
        <v>0</v>
      </c>
      <c r="X26" s="182"/>
      <c r="Y26" s="182"/>
      <c r="Z26" s="185"/>
      <c r="AA26" s="27"/>
      <c r="AD26" s="28"/>
      <c r="AE26" s="608" t="str">
        <f>IF(入力シート!D98="","",入力シート!AB98)</f>
        <v/>
      </c>
      <c r="AF26" s="606"/>
      <c r="AG26" s="607"/>
      <c r="AH26" s="315" t="str">
        <f>IF(入力シート!D98="","","別紙「出張等実績報告書」のとおり")</f>
        <v/>
      </c>
      <c r="AI26" s="316"/>
      <c r="AJ26" s="316"/>
      <c r="AK26" s="316"/>
      <c r="AL26" s="316"/>
      <c r="AM26" s="316"/>
      <c r="AN26" s="316"/>
      <c r="AO26" s="316"/>
      <c r="AP26" s="316"/>
      <c r="AQ26" s="316"/>
      <c r="AR26" s="316"/>
      <c r="AS26" s="316"/>
      <c r="AT26" s="316"/>
      <c r="AU26" s="317"/>
    </row>
    <row r="27" spans="2:47">
      <c r="B27" s="14" t="str">
        <f>IF(入力シート!D99="","",入力シート!B99)</f>
        <v/>
      </c>
      <c r="C27" s="316" t="str">
        <f>IF(入力シート!D99="","",入力シート!D99)</f>
        <v/>
      </c>
      <c r="D27" s="316"/>
      <c r="E27" s="316"/>
      <c r="F27" s="316"/>
      <c r="G27" s="316"/>
      <c r="H27" s="316"/>
      <c r="I27" s="316"/>
      <c r="J27" s="316"/>
      <c r="K27" s="376"/>
      <c r="L27" s="178">
        <f t="shared" si="2"/>
        <v>0</v>
      </c>
      <c r="M27" s="179"/>
      <c r="N27" s="179"/>
      <c r="O27" s="180"/>
      <c r="P27" s="181">
        <f>IF(入力シート!D99="",0,50000)</f>
        <v>0</v>
      </c>
      <c r="Q27" s="182"/>
      <c r="R27" s="182"/>
      <c r="S27" s="182"/>
      <c r="T27" s="23" t="str">
        <f>IF(入力シート!D99="","","×")</f>
        <v/>
      </c>
      <c r="U27" s="377">
        <f>IF(入力シート!D99="",0,入力シート!AO99)</f>
        <v>0</v>
      </c>
      <c r="V27" s="378"/>
      <c r="W27" s="181">
        <f t="shared" si="3"/>
        <v>0</v>
      </c>
      <c r="X27" s="182"/>
      <c r="Y27" s="182"/>
      <c r="Z27" s="185"/>
      <c r="AA27" s="27"/>
      <c r="AD27" s="28"/>
      <c r="AE27" s="608" t="str">
        <f>IF(入力シート!D99="","",入力シート!AB99)</f>
        <v/>
      </c>
      <c r="AF27" s="606"/>
      <c r="AG27" s="607"/>
      <c r="AH27" s="315" t="str">
        <f>IF(入力シート!D99="","","別紙「出張等実績報告書」のとおり")</f>
        <v/>
      </c>
      <c r="AI27" s="316"/>
      <c r="AJ27" s="316"/>
      <c r="AK27" s="316"/>
      <c r="AL27" s="316"/>
      <c r="AM27" s="316"/>
      <c r="AN27" s="316"/>
      <c r="AO27" s="316"/>
      <c r="AP27" s="316"/>
      <c r="AQ27" s="316"/>
      <c r="AR27" s="316"/>
      <c r="AS27" s="316"/>
      <c r="AT27" s="316"/>
      <c r="AU27" s="317"/>
    </row>
    <row r="28" spans="2:47">
      <c r="B28" s="14" t="str">
        <f>IF(入力シート!D100="","",入力シート!B100)</f>
        <v/>
      </c>
      <c r="C28" s="316" t="str">
        <f>IF(入力シート!D100="","",入力シート!D100)</f>
        <v/>
      </c>
      <c r="D28" s="316"/>
      <c r="E28" s="316"/>
      <c r="F28" s="316"/>
      <c r="G28" s="316"/>
      <c r="H28" s="316"/>
      <c r="I28" s="316"/>
      <c r="J28" s="316"/>
      <c r="K28" s="376"/>
      <c r="L28" s="178">
        <f t="shared" si="2"/>
        <v>0</v>
      </c>
      <c r="M28" s="179"/>
      <c r="N28" s="179"/>
      <c r="O28" s="180"/>
      <c r="P28" s="181">
        <f>IF(入力シート!D100="",0,50000)</f>
        <v>0</v>
      </c>
      <c r="Q28" s="182"/>
      <c r="R28" s="182"/>
      <c r="S28" s="182"/>
      <c r="T28" s="23" t="str">
        <f>IF(入力シート!D100="","","×")</f>
        <v/>
      </c>
      <c r="U28" s="377">
        <f>IF(入力シート!D100="",0,入力シート!AO100)</f>
        <v>0</v>
      </c>
      <c r="V28" s="378"/>
      <c r="W28" s="181">
        <f t="shared" si="3"/>
        <v>0</v>
      </c>
      <c r="X28" s="182"/>
      <c r="Y28" s="182"/>
      <c r="Z28" s="185"/>
      <c r="AA28" s="27"/>
      <c r="AD28" s="28"/>
      <c r="AE28" s="608" t="str">
        <f>IF(入力シート!D100="","",入力シート!AB100)</f>
        <v/>
      </c>
      <c r="AF28" s="606"/>
      <c r="AG28" s="607"/>
      <c r="AH28" s="315" t="str">
        <f>IF(入力シート!D100="","","別紙「出張等実績報告書」のとおり")</f>
        <v/>
      </c>
      <c r="AI28" s="316"/>
      <c r="AJ28" s="316"/>
      <c r="AK28" s="316"/>
      <c r="AL28" s="316"/>
      <c r="AM28" s="316"/>
      <c r="AN28" s="316"/>
      <c r="AO28" s="316"/>
      <c r="AP28" s="316"/>
      <c r="AQ28" s="316"/>
      <c r="AR28" s="316"/>
      <c r="AS28" s="316"/>
      <c r="AT28" s="316"/>
      <c r="AU28" s="317"/>
    </row>
    <row r="29" spans="2:47">
      <c r="B29" s="14" t="str">
        <f>IF(入力シート!D101="","",入力シート!B101)</f>
        <v/>
      </c>
      <c r="C29" s="316" t="str">
        <f>IF(入力シート!D101="","",入力シート!D101)</f>
        <v/>
      </c>
      <c r="D29" s="316"/>
      <c r="E29" s="316"/>
      <c r="F29" s="316"/>
      <c r="G29" s="316"/>
      <c r="H29" s="316"/>
      <c r="I29" s="316"/>
      <c r="J29" s="316"/>
      <c r="K29" s="376"/>
      <c r="L29" s="178">
        <f t="shared" si="2"/>
        <v>0</v>
      </c>
      <c r="M29" s="179"/>
      <c r="N29" s="179"/>
      <c r="O29" s="180"/>
      <c r="P29" s="181">
        <f>IF(入力シート!D101="",0,50000)</f>
        <v>0</v>
      </c>
      <c r="Q29" s="182"/>
      <c r="R29" s="182"/>
      <c r="S29" s="182"/>
      <c r="T29" s="23" t="str">
        <f>IF(入力シート!D101="","","×")</f>
        <v/>
      </c>
      <c r="U29" s="377">
        <f>IF(入力シート!D101="",0,入力シート!AO101)</f>
        <v>0</v>
      </c>
      <c r="V29" s="378"/>
      <c r="W29" s="181">
        <f t="shared" si="3"/>
        <v>0</v>
      </c>
      <c r="X29" s="182"/>
      <c r="Y29" s="182"/>
      <c r="Z29" s="185"/>
      <c r="AA29" s="27"/>
      <c r="AD29" s="28"/>
      <c r="AE29" s="608" t="str">
        <f>IF(入力シート!D101="","",入力シート!AB101)</f>
        <v/>
      </c>
      <c r="AF29" s="606"/>
      <c r="AG29" s="607"/>
      <c r="AH29" s="315" t="str">
        <f>IF(入力シート!D101="","","別紙「出張等実績報告書」のとおり")</f>
        <v/>
      </c>
      <c r="AI29" s="316"/>
      <c r="AJ29" s="316"/>
      <c r="AK29" s="316"/>
      <c r="AL29" s="316"/>
      <c r="AM29" s="316"/>
      <c r="AN29" s="316"/>
      <c r="AO29" s="316"/>
      <c r="AP29" s="316"/>
      <c r="AQ29" s="316"/>
      <c r="AR29" s="316"/>
      <c r="AS29" s="316"/>
      <c r="AT29" s="316"/>
      <c r="AU29" s="317"/>
    </row>
    <row r="30" spans="2:47">
      <c r="B30" s="14" t="str">
        <f>IF(入力シート!D102="","",入力シート!B102)</f>
        <v/>
      </c>
      <c r="C30" s="316" t="str">
        <f>IF(入力シート!D102="","",入力シート!D102)</f>
        <v/>
      </c>
      <c r="D30" s="316"/>
      <c r="E30" s="316"/>
      <c r="F30" s="316"/>
      <c r="G30" s="316"/>
      <c r="H30" s="316"/>
      <c r="I30" s="316"/>
      <c r="J30" s="316"/>
      <c r="K30" s="376"/>
      <c r="L30" s="178">
        <f t="shared" si="2"/>
        <v>0</v>
      </c>
      <c r="M30" s="179"/>
      <c r="N30" s="179"/>
      <c r="O30" s="180"/>
      <c r="P30" s="181">
        <f>IF(入力シート!D102="",0,50000)</f>
        <v>0</v>
      </c>
      <c r="Q30" s="182"/>
      <c r="R30" s="182"/>
      <c r="S30" s="182"/>
      <c r="T30" s="23" t="str">
        <f>IF(入力シート!D102="","","×")</f>
        <v/>
      </c>
      <c r="U30" s="377">
        <f>IF(入力シート!D102="",0,入力シート!AO102)</f>
        <v>0</v>
      </c>
      <c r="V30" s="378"/>
      <c r="W30" s="181">
        <f t="shared" si="3"/>
        <v>0</v>
      </c>
      <c r="X30" s="182"/>
      <c r="Y30" s="182"/>
      <c r="Z30" s="185"/>
      <c r="AA30" s="27"/>
      <c r="AD30" s="28"/>
      <c r="AE30" s="608" t="str">
        <f>IF(入力シート!D102="","",入力シート!AB102)</f>
        <v/>
      </c>
      <c r="AF30" s="606"/>
      <c r="AG30" s="607"/>
      <c r="AH30" s="315" t="str">
        <f>IF(入力シート!D102="","","別紙「出張等実績報告書」のとおり")</f>
        <v/>
      </c>
      <c r="AI30" s="316"/>
      <c r="AJ30" s="316"/>
      <c r="AK30" s="316"/>
      <c r="AL30" s="316"/>
      <c r="AM30" s="316"/>
      <c r="AN30" s="316"/>
      <c r="AO30" s="316"/>
      <c r="AP30" s="316"/>
      <c r="AQ30" s="316"/>
      <c r="AR30" s="316"/>
      <c r="AS30" s="316"/>
      <c r="AT30" s="316"/>
      <c r="AU30" s="317"/>
    </row>
    <row r="31" spans="2:47">
      <c r="B31" s="14" t="str">
        <f>IF(入力シート!D103="","",入力シート!B103)</f>
        <v/>
      </c>
      <c r="C31" s="316" t="str">
        <f>IF(入力シート!D103="","",入力シート!D103)</f>
        <v/>
      </c>
      <c r="D31" s="316"/>
      <c r="E31" s="316"/>
      <c r="F31" s="316"/>
      <c r="G31" s="316"/>
      <c r="H31" s="316"/>
      <c r="I31" s="316"/>
      <c r="J31" s="316"/>
      <c r="K31" s="376"/>
      <c r="L31" s="178">
        <f t="shared" si="2"/>
        <v>0</v>
      </c>
      <c r="M31" s="179"/>
      <c r="N31" s="179"/>
      <c r="O31" s="180"/>
      <c r="P31" s="181">
        <f>IF(入力シート!D103="",0,50000)</f>
        <v>0</v>
      </c>
      <c r="Q31" s="182"/>
      <c r="R31" s="182"/>
      <c r="S31" s="182"/>
      <c r="T31" s="23" t="str">
        <f>IF(入力シート!D103="","","×")</f>
        <v/>
      </c>
      <c r="U31" s="377">
        <f>IF(入力シート!D103="",0,入力シート!AO103)</f>
        <v>0</v>
      </c>
      <c r="V31" s="378"/>
      <c r="W31" s="181">
        <f t="shared" si="3"/>
        <v>0</v>
      </c>
      <c r="X31" s="182"/>
      <c r="Y31" s="182"/>
      <c r="Z31" s="185"/>
      <c r="AA31" s="27"/>
      <c r="AD31" s="28"/>
      <c r="AE31" s="608" t="str">
        <f>IF(入力シート!D103="","",入力シート!AB103)</f>
        <v/>
      </c>
      <c r="AF31" s="606"/>
      <c r="AG31" s="607"/>
      <c r="AH31" s="315" t="str">
        <f>IF(入力シート!D103="","","別紙「出張等実績報告書」のとおり")</f>
        <v/>
      </c>
      <c r="AI31" s="316"/>
      <c r="AJ31" s="316"/>
      <c r="AK31" s="316"/>
      <c r="AL31" s="316"/>
      <c r="AM31" s="316"/>
      <c r="AN31" s="316"/>
      <c r="AO31" s="316"/>
      <c r="AP31" s="316"/>
      <c r="AQ31" s="316"/>
      <c r="AR31" s="316"/>
      <c r="AS31" s="316"/>
      <c r="AT31" s="316"/>
      <c r="AU31" s="317"/>
    </row>
    <row r="32" spans="2:47">
      <c r="B32" s="14" t="str">
        <f>IF(入力シート!D104="","",入力シート!B104)</f>
        <v/>
      </c>
      <c r="C32" s="316" t="str">
        <f>IF(入力シート!D104="","",入力シート!D104)</f>
        <v/>
      </c>
      <c r="D32" s="316"/>
      <c r="E32" s="316"/>
      <c r="F32" s="316"/>
      <c r="G32" s="316"/>
      <c r="H32" s="316"/>
      <c r="I32" s="316"/>
      <c r="J32" s="316"/>
      <c r="K32" s="376"/>
      <c r="L32" s="178">
        <f t="shared" si="2"/>
        <v>0</v>
      </c>
      <c r="M32" s="179"/>
      <c r="N32" s="179"/>
      <c r="O32" s="180"/>
      <c r="P32" s="181">
        <f>IF(入力シート!D104="",0,50000)</f>
        <v>0</v>
      </c>
      <c r="Q32" s="182"/>
      <c r="R32" s="182"/>
      <c r="S32" s="182"/>
      <c r="T32" s="23" t="str">
        <f>IF(入力シート!D104="","","×")</f>
        <v/>
      </c>
      <c r="U32" s="377">
        <f>IF(入力シート!D104="",0,入力シート!AO104)</f>
        <v>0</v>
      </c>
      <c r="V32" s="378"/>
      <c r="W32" s="181">
        <f t="shared" si="1"/>
        <v>0</v>
      </c>
      <c r="X32" s="182"/>
      <c r="Y32" s="182"/>
      <c r="Z32" s="185"/>
      <c r="AA32" s="27"/>
      <c r="AD32" s="28"/>
      <c r="AE32" s="608" t="str">
        <f>IF(入力シート!D104="","",入力シート!AB104)</f>
        <v/>
      </c>
      <c r="AF32" s="606"/>
      <c r="AG32" s="607"/>
      <c r="AH32" s="315" t="str">
        <f>IF(入力シート!D104="","","別紙「出張等実績報告書」のとおり")</f>
        <v/>
      </c>
      <c r="AI32" s="316"/>
      <c r="AJ32" s="316"/>
      <c r="AK32" s="316"/>
      <c r="AL32" s="316"/>
      <c r="AM32" s="316"/>
      <c r="AN32" s="316"/>
      <c r="AO32" s="316"/>
      <c r="AP32" s="316"/>
      <c r="AQ32" s="316"/>
      <c r="AR32" s="316"/>
      <c r="AS32" s="316"/>
      <c r="AT32" s="316"/>
      <c r="AU32" s="317"/>
    </row>
    <row r="33" spans="2:66">
      <c r="B33" s="14" t="str">
        <f>IF(入力シート!D105="","",入力シート!B105)</f>
        <v/>
      </c>
      <c r="C33" s="316" t="str">
        <f>IF(入力シート!D105="","",入力シート!D105)</f>
        <v/>
      </c>
      <c r="D33" s="316"/>
      <c r="E33" s="316"/>
      <c r="F33" s="316"/>
      <c r="G33" s="316"/>
      <c r="H33" s="316"/>
      <c r="I33" s="316"/>
      <c r="J33" s="316"/>
      <c r="K33" s="376"/>
      <c r="L33" s="178">
        <f t="shared" si="2"/>
        <v>0</v>
      </c>
      <c r="M33" s="179"/>
      <c r="N33" s="179"/>
      <c r="O33" s="180"/>
      <c r="P33" s="181">
        <f>IF(入力シート!D105="",0,50000)</f>
        <v>0</v>
      </c>
      <c r="Q33" s="182"/>
      <c r="R33" s="182"/>
      <c r="S33" s="182"/>
      <c r="T33" s="23" t="str">
        <f>IF(入力シート!D105="","","×")</f>
        <v/>
      </c>
      <c r="U33" s="377">
        <f>IF(入力シート!D105="",0,入力シート!AO105)</f>
        <v>0</v>
      </c>
      <c r="V33" s="378"/>
      <c r="W33" s="181">
        <f t="shared" si="1"/>
        <v>0</v>
      </c>
      <c r="X33" s="182"/>
      <c r="Y33" s="182"/>
      <c r="Z33" s="185"/>
      <c r="AA33" s="27"/>
      <c r="AD33" s="28"/>
      <c r="AE33" s="608" t="str">
        <f>IF(入力シート!D105="","",入力シート!AB105)</f>
        <v/>
      </c>
      <c r="AF33" s="606"/>
      <c r="AG33" s="607"/>
      <c r="AH33" s="315" t="str">
        <f>IF(入力シート!D105="","","別紙「出張等実績報告書」のとおり")</f>
        <v/>
      </c>
      <c r="AI33" s="316"/>
      <c r="AJ33" s="316"/>
      <c r="AK33" s="316"/>
      <c r="AL33" s="316"/>
      <c r="AM33" s="316"/>
      <c r="AN33" s="316"/>
      <c r="AO33" s="316"/>
      <c r="AP33" s="316"/>
      <c r="AQ33" s="316"/>
      <c r="AR33" s="316"/>
      <c r="AS33" s="316"/>
      <c r="AT33" s="316"/>
      <c r="AU33" s="317"/>
    </row>
    <row r="34" spans="2:66">
      <c r="B34" s="14" t="str">
        <f>IF(入力シート!D106="","",入力シート!B106)</f>
        <v/>
      </c>
      <c r="C34" s="316" t="str">
        <f>IF(入力シート!D106="","",入力シート!D106)</f>
        <v/>
      </c>
      <c r="D34" s="316"/>
      <c r="E34" s="316"/>
      <c r="F34" s="316"/>
      <c r="G34" s="316"/>
      <c r="H34" s="316"/>
      <c r="I34" s="316"/>
      <c r="J34" s="316"/>
      <c r="K34" s="376"/>
      <c r="L34" s="178">
        <f t="shared" si="2"/>
        <v>0</v>
      </c>
      <c r="M34" s="179"/>
      <c r="N34" s="179"/>
      <c r="O34" s="180"/>
      <c r="P34" s="181">
        <f>IF(入力シート!D106="",0,50000)</f>
        <v>0</v>
      </c>
      <c r="Q34" s="182"/>
      <c r="R34" s="182"/>
      <c r="S34" s="182"/>
      <c r="T34" s="23" t="str">
        <f>IF(入力シート!D106="","","×")</f>
        <v/>
      </c>
      <c r="U34" s="377">
        <f>IF(入力シート!D106="",0,入力シート!AO106)</f>
        <v>0</v>
      </c>
      <c r="V34" s="378"/>
      <c r="W34" s="181">
        <f t="shared" si="1"/>
        <v>0</v>
      </c>
      <c r="X34" s="182"/>
      <c r="Y34" s="182"/>
      <c r="Z34" s="185"/>
      <c r="AA34" s="27"/>
      <c r="AD34" s="28"/>
      <c r="AE34" s="608" t="str">
        <f>IF(入力シート!D106="","",入力シート!AB106)</f>
        <v/>
      </c>
      <c r="AF34" s="606"/>
      <c r="AG34" s="607"/>
      <c r="AH34" s="315" t="str">
        <f>IF(入力シート!D106="","","別紙「出張等実績報告書」のとおり")</f>
        <v/>
      </c>
      <c r="AI34" s="316"/>
      <c r="AJ34" s="316"/>
      <c r="AK34" s="316"/>
      <c r="AL34" s="316"/>
      <c r="AM34" s="316"/>
      <c r="AN34" s="316"/>
      <c r="AO34" s="316"/>
      <c r="AP34" s="316"/>
      <c r="AQ34" s="316"/>
      <c r="AR34" s="316"/>
      <c r="AS34" s="316"/>
      <c r="AT34" s="316"/>
      <c r="AU34" s="317"/>
    </row>
    <row r="35" spans="2:66">
      <c r="B35" s="14" t="str">
        <f>IF(入力シート!D107="","",入力シート!B107)</f>
        <v/>
      </c>
      <c r="C35" s="316" t="str">
        <f>IF(入力シート!D107="","",入力シート!D107)</f>
        <v/>
      </c>
      <c r="D35" s="316"/>
      <c r="E35" s="316"/>
      <c r="F35" s="316"/>
      <c r="G35" s="316"/>
      <c r="H35" s="316"/>
      <c r="I35" s="316"/>
      <c r="J35" s="316"/>
      <c r="K35" s="376"/>
      <c r="L35" s="178">
        <f t="shared" si="2"/>
        <v>0</v>
      </c>
      <c r="M35" s="179"/>
      <c r="N35" s="179"/>
      <c r="O35" s="180"/>
      <c r="P35" s="181">
        <f>IF(入力シート!D107="",0,50000)</f>
        <v>0</v>
      </c>
      <c r="Q35" s="182"/>
      <c r="R35" s="182"/>
      <c r="S35" s="182"/>
      <c r="T35" s="23" t="str">
        <f>IF(入力シート!D107="","","×")</f>
        <v/>
      </c>
      <c r="U35" s="377">
        <f>IF(入力シート!D107="",0,入力シート!AO107)</f>
        <v>0</v>
      </c>
      <c r="V35" s="378"/>
      <c r="W35" s="181">
        <f t="shared" si="1"/>
        <v>0</v>
      </c>
      <c r="X35" s="182"/>
      <c r="Y35" s="182"/>
      <c r="Z35" s="185"/>
      <c r="AA35" s="27"/>
      <c r="AD35" s="28"/>
      <c r="AE35" s="608" t="str">
        <f>IF(入力シート!D107="","",入力シート!AB107)</f>
        <v/>
      </c>
      <c r="AF35" s="606"/>
      <c r="AG35" s="607"/>
      <c r="AH35" s="315" t="str">
        <f>IF(入力シート!D107="","","別紙「出張等実績報告書」のとおり")</f>
        <v/>
      </c>
      <c r="AI35" s="316"/>
      <c r="AJ35" s="316"/>
      <c r="AK35" s="316"/>
      <c r="AL35" s="316"/>
      <c r="AM35" s="316"/>
      <c r="AN35" s="316"/>
      <c r="AO35" s="316"/>
      <c r="AP35" s="316"/>
      <c r="AQ35" s="316"/>
      <c r="AR35" s="316"/>
      <c r="AS35" s="316"/>
      <c r="AT35" s="316"/>
      <c r="AU35" s="317"/>
    </row>
    <row r="36" spans="2:66">
      <c r="B36" s="14" t="str">
        <f>IF(入力シート!D108="","",入力シート!B108)</f>
        <v/>
      </c>
      <c r="C36" s="316" t="str">
        <f>IF(入力シート!D108="","",入力シート!D108)</f>
        <v/>
      </c>
      <c r="D36" s="316"/>
      <c r="E36" s="316"/>
      <c r="F36" s="316"/>
      <c r="G36" s="316"/>
      <c r="H36" s="316"/>
      <c r="I36" s="316"/>
      <c r="J36" s="316"/>
      <c r="K36" s="376"/>
      <c r="L36" s="178">
        <f t="shared" si="2"/>
        <v>0</v>
      </c>
      <c r="M36" s="179"/>
      <c r="N36" s="179"/>
      <c r="O36" s="180"/>
      <c r="P36" s="181">
        <f>IF(入力シート!D108="",0,50000)</f>
        <v>0</v>
      </c>
      <c r="Q36" s="182"/>
      <c r="R36" s="182"/>
      <c r="S36" s="182"/>
      <c r="T36" s="23" t="str">
        <f>IF(入力シート!D108="","","×")</f>
        <v/>
      </c>
      <c r="U36" s="377">
        <f>IF(入力シート!D108="",0,入力シート!AO108)</f>
        <v>0</v>
      </c>
      <c r="V36" s="378"/>
      <c r="W36" s="181">
        <f t="shared" si="1"/>
        <v>0</v>
      </c>
      <c r="X36" s="182"/>
      <c r="Y36" s="182"/>
      <c r="Z36" s="185"/>
      <c r="AA36" s="27"/>
      <c r="AD36" s="28"/>
      <c r="AE36" s="608" t="str">
        <f>IF(入力シート!D108="","",入力シート!AB108)</f>
        <v/>
      </c>
      <c r="AF36" s="606"/>
      <c r="AG36" s="607"/>
      <c r="AH36" s="315" t="str">
        <f>IF(入力シート!D108="","","別紙「出張等実績報告書」のとおり")</f>
        <v/>
      </c>
      <c r="AI36" s="316"/>
      <c r="AJ36" s="316"/>
      <c r="AK36" s="316"/>
      <c r="AL36" s="316"/>
      <c r="AM36" s="316"/>
      <c r="AN36" s="316"/>
      <c r="AO36" s="316"/>
      <c r="AP36" s="316"/>
      <c r="AQ36" s="316"/>
      <c r="AR36" s="316"/>
      <c r="AS36" s="316"/>
      <c r="AT36" s="316"/>
      <c r="AU36" s="317"/>
    </row>
    <row r="37" spans="2:66" ht="16.5" thickBot="1">
      <c r="B37" s="14"/>
      <c r="C37" s="1"/>
      <c r="D37" s="1"/>
      <c r="E37" s="1"/>
      <c r="F37" s="1"/>
      <c r="G37" s="1"/>
      <c r="H37" s="1"/>
      <c r="I37" s="1"/>
      <c r="J37" s="1"/>
      <c r="K37" s="18"/>
      <c r="L37" s="19"/>
      <c r="M37" s="2"/>
      <c r="N37" s="2"/>
      <c r="O37" s="20"/>
      <c r="P37" s="21"/>
      <c r="Q37" s="22"/>
      <c r="R37" s="22"/>
      <c r="S37" s="22"/>
      <c r="T37" s="23"/>
      <c r="U37" s="24"/>
      <c r="V37" s="25"/>
      <c r="W37" s="21"/>
      <c r="X37" s="22"/>
      <c r="Y37" s="22"/>
      <c r="Z37" s="26"/>
      <c r="AA37" s="27"/>
      <c r="AD37" s="28"/>
      <c r="AE37" s="35"/>
      <c r="AF37" s="61"/>
      <c r="AG37" s="36"/>
      <c r="AH37" s="29"/>
      <c r="AI37" s="30"/>
      <c r="AJ37" s="30"/>
      <c r="AK37" s="30"/>
      <c r="AL37" s="30"/>
      <c r="AM37" s="30"/>
      <c r="AN37" s="30"/>
      <c r="AO37" s="30"/>
      <c r="AP37" s="30"/>
      <c r="AQ37" s="30"/>
      <c r="AR37" s="30"/>
      <c r="AS37" s="30"/>
      <c r="AT37" s="30"/>
      <c r="AU37" s="31"/>
    </row>
    <row r="38" spans="2:66" ht="19.5" thickTop="1" thickBot="1">
      <c r="B38" s="292" t="s">
        <v>20</v>
      </c>
      <c r="C38" s="293"/>
      <c r="D38" s="293"/>
      <c r="E38" s="293"/>
      <c r="F38" s="293"/>
      <c r="G38" s="293"/>
      <c r="H38" s="293"/>
      <c r="I38" s="293"/>
      <c r="J38" s="293"/>
      <c r="K38" s="294"/>
      <c r="L38" s="364">
        <f>SUM(L7:O37)</f>
        <v>0</v>
      </c>
      <c r="M38" s="365"/>
      <c r="N38" s="365"/>
      <c r="O38" s="366"/>
      <c r="P38" s="298"/>
      <c r="Q38" s="299"/>
      <c r="R38" s="299"/>
      <c r="S38" s="299"/>
      <c r="T38" s="299"/>
      <c r="U38" s="299"/>
      <c r="V38" s="300"/>
      <c r="W38" s="301">
        <f>IF(SUM(W7:Z36)&gt;1000000,1000000,SUM(W7:Z36))</f>
        <v>0</v>
      </c>
      <c r="X38" s="302"/>
      <c r="Y38" s="302"/>
      <c r="Z38" s="303"/>
      <c r="AA38" s="367">
        <f>L38-W38</f>
        <v>0</v>
      </c>
      <c r="AB38" s="368"/>
      <c r="AC38" s="368"/>
      <c r="AD38" s="308"/>
      <c r="AE38" s="80"/>
      <c r="AF38" s="52"/>
      <c r="AG38" s="37"/>
      <c r="AH38" s="309"/>
      <c r="AI38" s="310"/>
      <c r="AJ38" s="310"/>
      <c r="AK38" s="310"/>
      <c r="AL38" s="310"/>
      <c r="AM38" s="310"/>
      <c r="AN38" s="310"/>
      <c r="AO38" s="310"/>
      <c r="AP38" s="310"/>
      <c r="AQ38" s="310"/>
      <c r="AR38" s="310"/>
      <c r="AS38" s="310"/>
      <c r="AT38" s="310"/>
      <c r="AU38" s="311"/>
    </row>
    <row r="39" spans="2:66">
      <c r="B39" s="14"/>
      <c r="C39" s="32"/>
      <c r="D39" s="32"/>
      <c r="E39" s="32"/>
      <c r="F39" s="32"/>
      <c r="G39" s="32"/>
      <c r="H39" s="32"/>
      <c r="I39" s="32"/>
      <c r="J39" s="32"/>
      <c r="K39" s="33"/>
      <c r="L39" s="19"/>
      <c r="M39" s="2"/>
      <c r="N39" s="2"/>
      <c r="O39" s="20"/>
      <c r="P39" s="21"/>
      <c r="Q39" s="22"/>
      <c r="R39" s="22"/>
      <c r="S39" s="22"/>
      <c r="T39" s="23"/>
      <c r="U39" s="24"/>
      <c r="V39" s="25"/>
      <c r="W39" s="21"/>
      <c r="X39" s="22"/>
      <c r="Y39" s="22"/>
      <c r="Z39" s="26"/>
      <c r="AA39" s="27"/>
      <c r="AD39" s="28"/>
      <c r="AE39" s="101"/>
      <c r="AF39" s="51"/>
      <c r="AG39" s="102"/>
      <c r="AH39" s="29"/>
      <c r="AI39" s="30"/>
      <c r="AJ39" s="30"/>
      <c r="AK39" s="30"/>
      <c r="AL39" s="30"/>
      <c r="AM39" s="30"/>
      <c r="AN39" s="30"/>
      <c r="AO39" s="30"/>
      <c r="AP39" s="30"/>
      <c r="AQ39" s="30"/>
      <c r="AR39" s="30"/>
      <c r="AS39" s="30"/>
      <c r="AT39" s="30"/>
      <c r="AU39" s="31"/>
    </row>
    <row r="40" spans="2:66">
      <c r="B40" s="373" t="s">
        <v>71</v>
      </c>
      <c r="C40" s="374"/>
      <c r="D40" s="374"/>
      <c r="E40" s="374"/>
      <c r="F40" s="374"/>
      <c r="G40" s="374"/>
      <c r="H40" s="374"/>
      <c r="I40" s="374"/>
      <c r="J40" s="374"/>
      <c r="K40" s="375"/>
      <c r="L40" s="19"/>
      <c r="M40" s="2"/>
      <c r="N40" s="2"/>
      <c r="O40" s="20"/>
      <c r="P40" s="21"/>
      <c r="Q40" s="22"/>
      <c r="R40" s="22"/>
      <c r="S40" s="22"/>
      <c r="T40" s="23"/>
      <c r="U40" s="24"/>
      <c r="V40" s="25"/>
      <c r="W40" s="21"/>
      <c r="X40" s="22"/>
      <c r="Y40" s="22"/>
      <c r="Z40" s="26"/>
      <c r="AA40" s="27"/>
      <c r="AD40" s="28"/>
      <c r="AE40" s="101"/>
      <c r="AF40" s="51"/>
      <c r="AG40" s="102"/>
      <c r="AH40" s="27"/>
      <c r="AV40" s="41"/>
    </row>
    <row r="41" spans="2:66">
      <c r="B41" s="370" t="s">
        <v>72</v>
      </c>
      <c r="C41" s="371"/>
      <c r="D41" s="371"/>
      <c r="E41" s="371"/>
      <c r="F41" s="371"/>
      <c r="G41" s="371"/>
      <c r="H41" s="371"/>
      <c r="I41" s="371"/>
      <c r="J41" s="371"/>
      <c r="K41" s="372"/>
      <c r="L41" s="19"/>
      <c r="M41" s="2"/>
      <c r="N41" s="2"/>
      <c r="O41" s="20"/>
      <c r="P41" s="21"/>
      <c r="Q41" s="22"/>
      <c r="R41" s="22"/>
      <c r="S41" s="22"/>
      <c r="T41" s="23"/>
      <c r="U41" s="24"/>
      <c r="V41" s="25"/>
      <c r="W41" s="21"/>
      <c r="X41" s="22"/>
      <c r="Y41" s="22"/>
      <c r="Z41" s="26"/>
      <c r="AA41" s="27"/>
      <c r="AD41" s="28"/>
      <c r="AE41" s="101"/>
      <c r="AF41" s="51"/>
      <c r="AG41" s="102"/>
      <c r="AH41" s="27"/>
      <c r="AV41" s="41"/>
    </row>
    <row r="42" spans="2:66">
      <c r="B42" s="14"/>
      <c r="C42" s="371" t="s">
        <v>73</v>
      </c>
      <c r="D42" s="371"/>
      <c r="E42" s="371"/>
      <c r="F42" s="371"/>
      <c r="G42" s="371"/>
      <c r="H42" s="371"/>
      <c r="I42" s="371"/>
      <c r="J42" s="371"/>
      <c r="K42" s="372"/>
      <c r="L42" s="19"/>
      <c r="M42" s="2"/>
      <c r="N42" s="2"/>
      <c r="O42" s="20"/>
      <c r="P42" s="21"/>
      <c r="Q42" s="22"/>
      <c r="R42" s="22"/>
      <c r="S42" s="22"/>
      <c r="T42" s="23"/>
      <c r="U42" s="24"/>
      <c r="V42" s="25"/>
      <c r="W42" s="312">
        <f>SUM(W43:Z52)</f>
        <v>0</v>
      </c>
      <c r="X42" s="313"/>
      <c r="Y42" s="313"/>
      <c r="Z42" s="314"/>
      <c r="AA42" s="27"/>
      <c r="AD42" s="28"/>
      <c r="AE42" s="101"/>
      <c r="AF42" s="51"/>
      <c r="AG42" s="102"/>
      <c r="AH42" s="319" t="s">
        <v>74</v>
      </c>
      <c r="AI42" s="240"/>
      <c r="AJ42" s="240"/>
      <c r="AK42" s="240"/>
      <c r="AL42" s="240"/>
      <c r="AM42" s="240"/>
      <c r="AN42" s="240"/>
      <c r="AO42" s="240"/>
      <c r="AP42" s="240"/>
      <c r="AQ42" s="240"/>
      <c r="AR42" s="240"/>
      <c r="AS42" s="240"/>
      <c r="AT42" s="240"/>
      <c r="AU42" s="240"/>
      <c r="AV42" s="41"/>
      <c r="BA42" s="23"/>
      <c r="BB42" s="23"/>
      <c r="BC42" s="23"/>
      <c r="BD42" s="23"/>
      <c r="BE42" s="23"/>
      <c r="BF42" s="23"/>
      <c r="BG42" s="23"/>
      <c r="BH42" s="23"/>
      <c r="BI42" s="23"/>
      <c r="BJ42" s="23"/>
      <c r="BK42" s="23"/>
      <c r="BL42" s="23"/>
      <c r="BM42" s="23"/>
      <c r="BN42" s="23"/>
    </row>
    <row r="43" spans="2:66">
      <c r="B43" s="14" t="str">
        <f>IF(入力シート!D113="","",入力シート!B113)</f>
        <v/>
      </c>
      <c r="C43" s="324" t="str">
        <f>IF(B43="","",VLOOKUP(B43,入力シート!$B$113:$CV$122,3,FALSE))</f>
        <v/>
      </c>
      <c r="D43" s="324"/>
      <c r="E43" s="324"/>
      <c r="F43" s="324"/>
      <c r="G43" s="324"/>
      <c r="H43" s="324"/>
      <c r="I43" s="324"/>
      <c r="J43" s="324"/>
      <c r="K43" s="325"/>
      <c r="L43" s="178" t="str">
        <f>P43</f>
        <v/>
      </c>
      <c r="M43" s="179"/>
      <c r="N43" s="179"/>
      <c r="O43" s="180"/>
      <c r="P43" s="178" t="str">
        <f>IF(B43="","",VLOOKUP(B43,入力シート!$B$113:$CV$122,29,FALSE))</f>
        <v/>
      </c>
      <c r="Q43" s="179"/>
      <c r="R43" s="179"/>
      <c r="S43" s="179"/>
      <c r="T43" s="64" t="str">
        <f>IF(入力シート!D113="","","-")</f>
        <v/>
      </c>
      <c r="U43" s="182" t="str">
        <f>AA43</f>
        <v/>
      </c>
      <c r="V43" s="185"/>
      <c r="W43" s="181" t="str">
        <f>IF(B43="","",VLOOKUP(B43,入力シート!$B$113:$CV$122,45,FALSE))</f>
        <v/>
      </c>
      <c r="X43" s="182"/>
      <c r="Y43" s="182"/>
      <c r="Z43" s="185"/>
      <c r="AA43" s="181" t="str">
        <f>IF(B43="","",VLOOKUP(B43,入力シート!$B$113:$CV$122,41,FALSE))</f>
        <v/>
      </c>
      <c r="AB43" s="182"/>
      <c r="AC43" s="182"/>
      <c r="AD43" s="185"/>
      <c r="AE43" s="35" t="str">
        <f>IF(B43="","",VLOOKUP(B43,入力シート!$B$113:$CV$122,15,FALSE))</f>
        <v/>
      </c>
      <c r="AF43" s="61" t="str">
        <f>IF(入力シート!D113="","","～")</f>
        <v/>
      </c>
      <c r="AG43" s="36" t="str">
        <f>IF(B43="","",VLOOKUP(B43,入力シート!$B$113:$CV$122,18,FALSE))</f>
        <v/>
      </c>
      <c r="AH43" s="609" t="str">
        <f>IF(B43="","",VLOOKUP(B43,入力シート!$B$113:$CV$122,81,FALSE))</f>
        <v/>
      </c>
      <c r="AI43" s="610"/>
      <c r="AJ43" s="610"/>
      <c r="AK43" s="610"/>
      <c r="AL43" s="610"/>
      <c r="AM43" s="610" t="str">
        <f>IF(B43="","",VLOOKUP(B43,入力シート!$B$113:$CV$122,89,FALSE))</f>
        <v/>
      </c>
      <c r="AN43" s="610"/>
      <c r="AO43" s="610"/>
      <c r="AP43" s="610"/>
      <c r="AQ43" s="610"/>
      <c r="AR43" s="610"/>
      <c r="AS43" s="610"/>
      <c r="AT43" s="610"/>
      <c r="AU43" s="610"/>
      <c r="AV43" s="41"/>
    </row>
    <row r="44" spans="2:66" ht="15.75" customHeight="1">
      <c r="B44" s="14" t="str">
        <f>IF(入力シート!D114="","",入力シート!B114)</f>
        <v/>
      </c>
      <c r="C44" s="324" t="str">
        <f>IF(B44="","",VLOOKUP(B44,入力シート!$B$113:$CV$122,3,FALSE))</f>
        <v/>
      </c>
      <c r="D44" s="324"/>
      <c r="E44" s="324"/>
      <c r="F44" s="324"/>
      <c r="G44" s="324"/>
      <c r="H44" s="324"/>
      <c r="I44" s="324"/>
      <c r="J44" s="324"/>
      <c r="K44" s="325"/>
      <c r="L44" s="178" t="str">
        <f t="shared" ref="L44:L52" si="4">P44</f>
        <v/>
      </c>
      <c r="M44" s="179"/>
      <c r="N44" s="179"/>
      <c r="O44" s="180"/>
      <c r="P44" s="178" t="str">
        <f>IF(B44="","",VLOOKUP(B44,入力シート!$B$113:$CV$122,29,FALSE))</f>
        <v/>
      </c>
      <c r="Q44" s="179"/>
      <c r="R44" s="179"/>
      <c r="S44" s="179"/>
      <c r="T44" s="64" t="str">
        <f>IF(入力シート!D114="","","-")</f>
        <v/>
      </c>
      <c r="U44" s="182" t="str">
        <f t="shared" ref="U44:U52" si="5">AA44</f>
        <v/>
      </c>
      <c r="V44" s="185"/>
      <c r="W44" s="181" t="str">
        <f>IF(B44="","",VLOOKUP(B44,入力シート!$B$113:$CV$122,45,FALSE))</f>
        <v/>
      </c>
      <c r="X44" s="182"/>
      <c r="Y44" s="182"/>
      <c r="Z44" s="185"/>
      <c r="AA44" s="181" t="str">
        <f>IF(B44="","",VLOOKUP(B44,入力シート!$B$113:$CV$122,41,FALSE))</f>
        <v/>
      </c>
      <c r="AB44" s="182"/>
      <c r="AC44" s="182"/>
      <c r="AD44" s="185"/>
      <c r="AE44" s="35" t="str">
        <f>IF(B44="","",VLOOKUP(B44,入力シート!$B$113:$CV$122,15,FALSE))</f>
        <v/>
      </c>
      <c r="AF44" s="61" t="str">
        <f>IF(入力シート!D114="","","～")</f>
        <v/>
      </c>
      <c r="AG44" s="36" t="str">
        <f>IF(B44="","",VLOOKUP(B44,入力シート!$B$113:$CV$122,18,FALSE))</f>
        <v/>
      </c>
      <c r="AH44" s="609" t="str">
        <f>IF(B44="","",VLOOKUP(B44,入力シート!$B$113:$CV$122,81,FALSE))</f>
        <v/>
      </c>
      <c r="AI44" s="610"/>
      <c r="AJ44" s="610"/>
      <c r="AK44" s="610"/>
      <c r="AL44" s="610"/>
      <c r="AM44" s="610" t="str">
        <f>IF(B44="","",VLOOKUP(B44,入力シート!$B$113:$CV$122,89,FALSE))</f>
        <v/>
      </c>
      <c r="AN44" s="610"/>
      <c r="AO44" s="610"/>
      <c r="AP44" s="610"/>
      <c r="AQ44" s="610"/>
      <c r="AR44" s="610"/>
      <c r="AS44" s="610"/>
      <c r="AT44" s="610"/>
      <c r="AU44" s="610"/>
      <c r="AV44" s="41"/>
    </row>
    <row r="45" spans="2:66" ht="15.75" customHeight="1">
      <c r="B45" s="14" t="str">
        <f>IF(入力シート!D115="","",入力シート!B115)</f>
        <v/>
      </c>
      <c r="C45" s="324" t="str">
        <f>IF(B45="","",VLOOKUP(B45,入力シート!$B$113:$CV$122,3,FALSE))</f>
        <v/>
      </c>
      <c r="D45" s="324"/>
      <c r="E45" s="324"/>
      <c r="F45" s="324"/>
      <c r="G45" s="324"/>
      <c r="H45" s="324"/>
      <c r="I45" s="324"/>
      <c r="J45" s="324"/>
      <c r="K45" s="325"/>
      <c r="L45" s="178" t="str">
        <f t="shared" si="4"/>
        <v/>
      </c>
      <c r="M45" s="179"/>
      <c r="N45" s="179"/>
      <c r="O45" s="180"/>
      <c r="P45" s="178" t="str">
        <f>IF(B45="","",VLOOKUP(B45,入力シート!$B$113:$CV$122,29,FALSE))</f>
        <v/>
      </c>
      <c r="Q45" s="179"/>
      <c r="R45" s="179"/>
      <c r="S45" s="179"/>
      <c r="T45" s="64" t="str">
        <f>IF(入力シート!D115="","","-")</f>
        <v/>
      </c>
      <c r="U45" s="182" t="str">
        <f t="shared" si="5"/>
        <v/>
      </c>
      <c r="V45" s="185"/>
      <c r="W45" s="181" t="str">
        <f>IF(B45="","",VLOOKUP(B45,入力シート!$B$113:$CV$122,45,FALSE))</f>
        <v/>
      </c>
      <c r="X45" s="182"/>
      <c r="Y45" s="182"/>
      <c r="Z45" s="185"/>
      <c r="AA45" s="181" t="str">
        <f>IF(B45="","",VLOOKUP(B45,入力シート!$B$113:$CV$122,41,FALSE))</f>
        <v/>
      </c>
      <c r="AB45" s="182"/>
      <c r="AC45" s="182"/>
      <c r="AD45" s="185"/>
      <c r="AE45" s="35" t="str">
        <f>IF(B45="","",VLOOKUP(B45,入力シート!$B$113:$CV$122,15,FALSE))</f>
        <v/>
      </c>
      <c r="AF45" s="61" t="str">
        <f>IF(入力シート!D115="","","～")</f>
        <v/>
      </c>
      <c r="AG45" s="36" t="str">
        <f>IF(B45="","",VLOOKUP(B45,入力シート!$B$113:$CV$122,18,FALSE))</f>
        <v/>
      </c>
      <c r="AH45" s="609" t="str">
        <f>IF(B45="","",VLOOKUP(B45,入力シート!$B$113:$CV$122,81,FALSE))</f>
        <v/>
      </c>
      <c r="AI45" s="610"/>
      <c r="AJ45" s="610"/>
      <c r="AK45" s="610"/>
      <c r="AL45" s="610"/>
      <c r="AM45" s="610" t="str">
        <f>IF(B45="","",VLOOKUP(B45,入力シート!$B$113:$CV$122,89,FALSE))</f>
        <v/>
      </c>
      <c r="AN45" s="610"/>
      <c r="AO45" s="610"/>
      <c r="AP45" s="610"/>
      <c r="AQ45" s="610"/>
      <c r="AR45" s="610"/>
      <c r="AS45" s="610"/>
      <c r="AT45" s="610"/>
      <c r="AU45" s="610"/>
      <c r="AV45" s="41"/>
    </row>
    <row r="46" spans="2:66" ht="15.75" customHeight="1">
      <c r="B46" s="14" t="str">
        <f>IF(入力シート!D116="","",入力シート!B116)</f>
        <v/>
      </c>
      <c r="C46" s="324" t="str">
        <f>IF(B46="","",VLOOKUP(B46,入力シート!$B$113:$CV$122,3,FALSE))</f>
        <v/>
      </c>
      <c r="D46" s="324"/>
      <c r="E46" s="324"/>
      <c r="F46" s="324"/>
      <c r="G46" s="324"/>
      <c r="H46" s="324"/>
      <c r="I46" s="324"/>
      <c r="J46" s="324"/>
      <c r="K46" s="325"/>
      <c r="L46" s="178" t="str">
        <f t="shared" si="4"/>
        <v/>
      </c>
      <c r="M46" s="179"/>
      <c r="N46" s="179"/>
      <c r="O46" s="180"/>
      <c r="P46" s="178" t="str">
        <f>IF(B46="","",VLOOKUP(B46,入力シート!$B$113:$CV$122,29,FALSE))</f>
        <v/>
      </c>
      <c r="Q46" s="179"/>
      <c r="R46" s="179"/>
      <c r="S46" s="179"/>
      <c r="T46" s="64" t="str">
        <f>IF(入力シート!D116="","","-")</f>
        <v/>
      </c>
      <c r="U46" s="182" t="str">
        <f t="shared" si="5"/>
        <v/>
      </c>
      <c r="V46" s="185"/>
      <c r="W46" s="181" t="str">
        <f>IF(B46="","",VLOOKUP(B46,入力シート!$B$113:$CV$122,45,FALSE))</f>
        <v/>
      </c>
      <c r="X46" s="182"/>
      <c r="Y46" s="182"/>
      <c r="Z46" s="185"/>
      <c r="AA46" s="181" t="str">
        <f>IF(B46="","",VLOOKUP(B46,入力シート!$B$113:$CV$122,41,FALSE))</f>
        <v/>
      </c>
      <c r="AB46" s="182"/>
      <c r="AC46" s="182"/>
      <c r="AD46" s="185"/>
      <c r="AE46" s="35" t="str">
        <f>IF(B46="","",VLOOKUP(B46,入力シート!$B$113:$CV$122,15,FALSE))</f>
        <v/>
      </c>
      <c r="AF46" s="61" t="str">
        <f>IF(入力シート!D116="","","～")</f>
        <v/>
      </c>
      <c r="AG46" s="36" t="str">
        <f>IF(B46="","",VLOOKUP(B46,入力シート!$B$113:$CV$122,18,FALSE))</f>
        <v/>
      </c>
      <c r="AH46" s="609" t="str">
        <f>IF(B46="","",VLOOKUP(B46,入力シート!$B$113:$CV$122,81,FALSE))</f>
        <v/>
      </c>
      <c r="AI46" s="610"/>
      <c r="AJ46" s="610"/>
      <c r="AK46" s="610"/>
      <c r="AL46" s="610"/>
      <c r="AM46" s="610" t="str">
        <f>IF(B46="","",VLOOKUP(B46,入力シート!$B$113:$CV$122,89,FALSE))</f>
        <v/>
      </c>
      <c r="AN46" s="610"/>
      <c r="AO46" s="610"/>
      <c r="AP46" s="610"/>
      <c r="AQ46" s="610"/>
      <c r="AR46" s="610"/>
      <c r="AS46" s="610"/>
      <c r="AT46" s="610"/>
      <c r="AU46" s="610"/>
      <c r="AV46" s="41"/>
    </row>
    <row r="47" spans="2:66" ht="15.75" customHeight="1">
      <c r="B47" s="14" t="str">
        <f>IF(入力シート!D117="","",入力シート!B117)</f>
        <v/>
      </c>
      <c r="C47" s="324" t="str">
        <f>IF(B47="","",VLOOKUP(B47,入力シート!$B$113:$CV$122,3,FALSE))</f>
        <v/>
      </c>
      <c r="D47" s="324"/>
      <c r="E47" s="324"/>
      <c r="F47" s="324"/>
      <c r="G47" s="324"/>
      <c r="H47" s="324"/>
      <c r="I47" s="324"/>
      <c r="J47" s="324"/>
      <c r="K47" s="325"/>
      <c r="L47" s="178" t="str">
        <f t="shared" si="4"/>
        <v/>
      </c>
      <c r="M47" s="179"/>
      <c r="N47" s="179"/>
      <c r="O47" s="180"/>
      <c r="P47" s="178" t="str">
        <f>IF(B47="","",VLOOKUP(B47,入力シート!$B$113:$CV$122,29,FALSE))</f>
        <v/>
      </c>
      <c r="Q47" s="179"/>
      <c r="R47" s="179"/>
      <c r="S47" s="179"/>
      <c r="T47" s="64" t="str">
        <f>IF(入力シート!D117="","","-")</f>
        <v/>
      </c>
      <c r="U47" s="182" t="str">
        <f t="shared" si="5"/>
        <v/>
      </c>
      <c r="V47" s="185"/>
      <c r="W47" s="181" t="str">
        <f>IF(B47="","",VLOOKUP(B47,入力シート!$B$113:$CV$122,45,FALSE))</f>
        <v/>
      </c>
      <c r="X47" s="182"/>
      <c r="Y47" s="182"/>
      <c r="Z47" s="185"/>
      <c r="AA47" s="181" t="str">
        <f>IF(B47="","",VLOOKUP(B47,入力シート!$B$113:$CV$122,41,FALSE))</f>
        <v/>
      </c>
      <c r="AB47" s="182"/>
      <c r="AC47" s="182"/>
      <c r="AD47" s="185"/>
      <c r="AE47" s="35" t="str">
        <f>IF(B47="","",VLOOKUP(B47,入力シート!$B$113:$CV$122,15,FALSE))</f>
        <v/>
      </c>
      <c r="AF47" s="61" t="str">
        <f>IF(入力シート!D117="","","～")</f>
        <v/>
      </c>
      <c r="AG47" s="36" t="str">
        <f>IF(B47="","",VLOOKUP(B47,入力シート!$B$113:$CV$122,18,FALSE))</f>
        <v/>
      </c>
      <c r="AH47" s="609" t="str">
        <f>IF(B47="","",VLOOKUP(B47,入力シート!$B$113:$CV$122,81,FALSE))</f>
        <v/>
      </c>
      <c r="AI47" s="610"/>
      <c r="AJ47" s="610"/>
      <c r="AK47" s="610"/>
      <c r="AL47" s="610"/>
      <c r="AM47" s="610" t="str">
        <f>IF(B47="","",VLOOKUP(B47,入力シート!$B$113:$CV$122,89,FALSE))</f>
        <v/>
      </c>
      <c r="AN47" s="610"/>
      <c r="AO47" s="610"/>
      <c r="AP47" s="610"/>
      <c r="AQ47" s="610"/>
      <c r="AR47" s="610"/>
      <c r="AS47" s="610"/>
      <c r="AT47" s="610"/>
      <c r="AU47" s="610"/>
      <c r="AV47" s="41"/>
    </row>
    <row r="48" spans="2:66" ht="15.75" customHeight="1">
      <c r="B48" s="14" t="str">
        <f>IF(入力シート!D118="","",入力シート!B118)</f>
        <v/>
      </c>
      <c r="C48" s="324" t="str">
        <f>IF(B48="","",VLOOKUP(B48,入力シート!$B$113:$CV$122,3,FALSE))</f>
        <v/>
      </c>
      <c r="D48" s="324"/>
      <c r="E48" s="324"/>
      <c r="F48" s="324"/>
      <c r="G48" s="324"/>
      <c r="H48" s="324"/>
      <c r="I48" s="324"/>
      <c r="J48" s="324"/>
      <c r="K48" s="325"/>
      <c r="L48" s="178" t="str">
        <f t="shared" si="4"/>
        <v/>
      </c>
      <c r="M48" s="179"/>
      <c r="N48" s="179"/>
      <c r="O48" s="180"/>
      <c r="P48" s="178" t="str">
        <f>IF(B48="","",VLOOKUP(B48,入力シート!$B$113:$CV$122,29,FALSE))</f>
        <v/>
      </c>
      <c r="Q48" s="179"/>
      <c r="R48" s="179"/>
      <c r="S48" s="179"/>
      <c r="T48" s="64" t="str">
        <f>IF(入力シート!D118="","","-")</f>
        <v/>
      </c>
      <c r="U48" s="182" t="str">
        <f t="shared" si="5"/>
        <v/>
      </c>
      <c r="V48" s="185"/>
      <c r="W48" s="181" t="str">
        <f>IF(B48="","",VLOOKUP(B48,入力シート!$B$113:$CV$122,45,FALSE))</f>
        <v/>
      </c>
      <c r="X48" s="182"/>
      <c r="Y48" s="182"/>
      <c r="Z48" s="185"/>
      <c r="AA48" s="181" t="str">
        <f>IF(B48="","",VLOOKUP(B48,入力シート!$B$113:$CV$122,41,FALSE))</f>
        <v/>
      </c>
      <c r="AB48" s="182"/>
      <c r="AC48" s="182"/>
      <c r="AD48" s="185"/>
      <c r="AE48" s="35" t="str">
        <f>IF(B48="","",VLOOKUP(B48,入力シート!$B$113:$CV$122,15,FALSE))</f>
        <v/>
      </c>
      <c r="AF48" s="61" t="str">
        <f>IF(入力シート!D118="","","～")</f>
        <v/>
      </c>
      <c r="AG48" s="36" t="str">
        <f>IF(B48="","",VLOOKUP(B48,入力シート!$B$113:$CV$122,18,FALSE))</f>
        <v/>
      </c>
      <c r="AH48" s="609" t="str">
        <f>IF(B48="","",VLOOKUP(B48,入力シート!$B$113:$CV$122,81,FALSE))</f>
        <v/>
      </c>
      <c r="AI48" s="610"/>
      <c r="AJ48" s="610"/>
      <c r="AK48" s="610"/>
      <c r="AL48" s="610"/>
      <c r="AM48" s="610" t="str">
        <f>IF(B48="","",VLOOKUP(B48,入力シート!$B$113:$CV$122,89,FALSE))</f>
        <v/>
      </c>
      <c r="AN48" s="610"/>
      <c r="AO48" s="610"/>
      <c r="AP48" s="610"/>
      <c r="AQ48" s="610"/>
      <c r="AR48" s="610"/>
      <c r="AS48" s="610"/>
      <c r="AT48" s="610"/>
      <c r="AU48" s="610"/>
      <c r="AV48" s="41"/>
    </row>
    <row r="49" spans="2:48" ht="15.75" customHeight="1">
      <c r="B49" s="14" t="str">
        <f>IF(入力シート!D119="","",入力シート!B119)</f>
        <v/>
      </c>
      <c r="C49" s="324" t="str">
        <f>IF(B49="","",VLOOKUP(B49,入力シート!$B$113:$CV$122,3,FALSE))</f>
        <v/>
      </c>
      <c r="D49" s="324"/>
      <c r="E49" s="324"/>
      <c r="F49" s="324"/>
      <c r="G49" s="324"/>
      <c r="H49" s="324"/>
      <c r="I49" s="324"/>
      <c r="J49" s="324"/>
      <c r="K49" s="325"/>
      <c r="L49" s="178" t="str">
        <f t="shared" si="4"/>
        <v/>
      </c>
      <c r="M49" s="179"/>
      <c r="N49" s="179"/>
      <c r="O49" s="180"/>
      <c r="P49" s="178" t="str">
        <f>IF(B49="","",VLOOKUP(B49,入力シート!$B$113:$CV$122,29,FALSE))</f>
        <v/>
      </c>
      <c r="Q49" s="179"/>
      <c r="R49" s="179"/>
      <c r="S49" s="179"/>
      <c r="T49" s="64" t="str">
        <f>IF(入力シート!D119="","","-")</f>
        <v/>
      </c>
      <c r="U49" s="182" t="str">
        <f t="shared" si="5"/>
        <v/>
      </c>
      <c r="V49" s="185"/>
      <c r="W49" s="181" t="str">
        <f>IF(B49="","",VLOOKUP(B49,入力シート!$B$113:$CV$122,45,FALSE))</f>
        <v/>
      </c>
      <c r="X49" s="182"/>
      <c r="Y49" s="182"/>
      <c r="Z49" s="185"/>
      <c r="AA49" s="181" t="str">
        <f>IF(B49="","",VLOOKUP(B49,入力シート!$B$113:$CV$122,41,FALSE))</f>
        <v/>
      </c>
      <c r="AB49" s="182"/>
      <c r="AC49" s="182"/>
      <c r="AD49" s="185"/>
      <c r="AE49" s="35" t="str">
        <f>IF(B49="","",VLOOKUP(B49,入力シート!$B$113:$CV$122,15,FALSE))</f>
        <v/>
      </c>
      <c r="AF49" s="61" t="str">
        <f>IF(入力シート!D119="","","～")</f>
        <v/>
      </c>
      <c r="AG49" s="36" t="str">
        <f>IF(B49="","",VLOOKUP(B49,入力シート!$B$113:$CV$122,18,FALSE))</f>
        <v/>
      </c>
      <c r="AH49" s="609" t="str">
        <f>IF(B49="","",VLOOKUP(B49,入力シート!$B$113:$CV$122,81,FALSE))</f>
        <v/>
      </c>
      <c r="AI49" s="610"/>
      <c r="AJ49" s="610"/>
      <c r="AK49" s="610"/>
      <c r="AL49" s="610"/>
      <c r="AM49" s="610" t="str">
        <f>IF(B49="","",VLOOKUP(B49,入力シート!$B$113:$CV$122,89,FALSE))</f>
        <v/>
      </c>
      <c r="AN49" s="610"/>
      <c r="AO49" s="610"/>
      <c r="AP49" s="610"/>
      <c r="AQ49" s="610"/>
      <c r="AR49" s="610"/>
      <c r="AS49" s="610"/>
      <c r="AT49" s="610"/>
      <c r="AU49" s="610"/>
      <c r="AV49" s="41"/>
    </row>
    <row r="50" spans="2:48" ht="15.75" customHeight="1">
      <c r="B50" s="14" t="str">
        <f>IF(入力シート!D120="","",入力シート!B120)</f>
        <v/>
      </c>
      <c r="C50" s="324" t="str">
        <f>IF(B50="","",VLOOKUP(B50,入力シート!$B$113:$CV$122,3,FALSE))</f>
        <v/>
      </c>
      <c r="D50" s="324"/>
      <c r="E50" s="324"/>
      <c r="F50" s="324"/>
      <c r="G50" s="324"/>
      <c r="H50" s="324"/>
      <c r="I50" s="324"/>
      <c r="J50" s="324"/>
      <c r="K50" s="325"/>
      <c r="L50" s="178" t="str">
        <f t="shared" si="4"/>
        <v/>
      </c>
      <c r="M50" s="179"/>
      <c r="N50" s="179"/>
      <c r="O50" s="180"/>
      <c r="P50" s="178" t="str">
        <f>IF(B50="","",VLOOKUP(B50,入力シート!$B$113:$CV$122,29,FALSE))</f>
        <v/>
      </c>
      <c r="Q50" s="179"/>
      <c r="R50" s="179"/>
      <c r="S50" s="179"/>
      <c r="T50" s="64" t="str">
        <f>IF(入力シート!D120="","","-")</f>
        <v/>
      </c>
      <c r="U50" s="182" t="str">
        <f t="shared" si="5"/>
        <v/>
      </c>
      <c r="V50" s="185"/>
      <c r="W50" s="181" t="str">
        <f>IF(B50="","",VLOOKUP(B50,入力シート!$B$113:$CV$122,45,FALSE))</f>
        <v/>
      </c>
      <c r="X50" s="182"/>
      <c r="Y50" s="182"/>
      <c r="Z50" s="185"/>
      <c r="AA50" s="181" t="str">
        <f>IF(B50="","",VLOOKUP(B50,入力シート!$B$113:$CV$122,41,FALSE))</f>
        <v/>
      </c>
      <c r="AB50" s="182"/>
      <c r="AC50" s="182"/>
      <c r="AD50" s="185"/>
      <c r="AE50" s="35" t="str">
        <f>IF(B50="","",VLOOKUP(B50,入力シート!$B$113:$CV$122,15,FALSE))</f>
        <v/>
      </c>
      <c r="AF50" s="61" t="str">
        <f>IF(入力シート!D120="","","～")</f>
        <v/>
      </c>
      <c r="AG50" s="36" t="str">
        <f>IF(B50="","",VLOOKUP(B50,入力シート!$B$113:$CV$122,18,FALSE))</f>
        <v/>
      </c>
      <c r="AH50" s="609" t="str">
        <f>IF(B50="","",VLOOKUP(B50,入力シート!$B$113:$CV$122,81,FALSE))</f>
        <v/>
      </c>
      <c r="AI50" s="610"/>
      <c r="AJ50" s="610"/>
      <c r="AK50" s="610"/>
      <c r="AL50" s="610"/>
      <c r="AM50" s="610" t="str">
        <f>IF(B50="","",VLOOKUP(B50,入力シート!$B$113:$CV$122,89,FALSE))</f>
        <v/>
      </c>
      <c r="AN50" s="610"/>
      <c r="AO50" s="610"/>
      <c r="AP50" s="610"/>
      <c r="AQ50" s="610"/>
      <c r="AR50" s="610"/>
      <c r="AS50" s="610"/>
      <c r="AT50" s="610"/>
      <c r="AU50" s="610"/>
      <c r="AV50" s="41"/>
    </row>
    <row r="51" spans="2:48" ht="15.75" customHeight="1">
      <c r="B51" s="14" t="str">
        <f>IF(入力シート!D121="","",入力シート!B121)</f>
        <v/>
      </c>
      <c r="C51" s="324" t="str">
        <f>IF(B51="","",VLOOKUP(B51,入力シート!$B$113:$CV$122,3,FALSE))</f>
        <v/>
      </c>
      <c r="D51" s="324"/>
      <c r="E51" s="324"/>
      <c r="F51" s="324"/>
      <c r="G51" s="324"/>
      <c r="H51" s="324"/>
      <c r="I51" s="324"/>
      <c r="J51" s="324"/>
      <c r="K51" s="325"/>
      <c r="L51" s="178" t="str">
        <f t="shared" si="4"/>
        <v/>
      </c>
      <c r="M51" s="179"/>
      <c r="N51" s="179"/>
      <c r="O51" s="180"/>
      <c r="P51" s="178" t="str">
        <f>IF(B51="","",VLOOKUP(B51,入力シート!$B$113:$CV$122,29,FALSE))</f>
        <v/>
      </c>
      <c r="Q51" s="179"/>
      <c r="R51" s="179"/>
      <c r="S51" s="179"/>
      <c r="T51" s="64" t="str">
        <f>IF(入力シート!D121="","","-")</f>
        <v/>
      </c>
      <c r="U51" s="182" t="str">
        <f t="shared" si="5"/>
        <v/>
      </c>
      <c r="V51" s="185"/>
      <c r="W51" s="181" t="str">
        <f>IF(B51="","",VLOOKUP(B51,入力シート!$B$113:$CV$122,45,FALSE))</f>
        <v/>
      </c>
      <c r="X51" s="182"/>
      <c r="Y51" s="182"/>
      <c r="Z51" s="185"/>
      <c r="AA51" s="181" t="str">
        <f>IF(B51="","",VLOOKUP(B51,入力シート!$B$113:$CV$122,41,FALSE))</f>
        <v/>
      </c>
      <c r="AB51" s="182"/>
      <c r="AC51" s="182"/>
      <c r="AD51" s="185"/>
      <c r="AE51" s="35" t="str">
        <f>IF(B51="","",VLOOKUP(B51,入力シート!$B$113:$CV$122,15,FALSE))</f>
        <v/>
      </c>
      <c r="AF51" s="61" t="str">
        <f>IF(入力シート!D121="","","～")</f>
        <v/>
      </c>
      <c r="AG51" s="36" t="str">
        <f>IF(B51="","",VLOOKUP(B51,入力シート!$B$113:$CV$122,18,FALSE))</f>
        <v/>
      </c>
      <c r="AH51" s="609" t="str">
        <f>IF(B51="","",VLOOKUP(B51,入力シート!$B$113:$CV$122,81,FALSE))</f>
        <v/>
      </c>
      <c r="AI51" s="610"/>
      <c r="AJ51" s="610"/>
      <c r="AK51" s="610"/>
      <c r="AL51" s="610"/>
      <c r="AM51" s="610" t="str">
        <f>IF(B51="","",VLOOKUP(B51,入力シート!$B$113:$CV$122,89,FALSE))</f>
        <v/>
      </c>
      <c r="AN51" s="610"/>
      <c r="AO51" s="610"/>
      <c r="AP51" s="610"/>
      <c r="AQ51" s="610"/>
      <c r="AR51" s="610"/>
      <c r="AS51" s="610"/>
      <c r="AT51" s="610"/>
      <c r="AU51" s="610"/>
      <c r="AV51" s="41"/>
    </row>
    <row r="52" spans="2:48" ht="15.75" customHeight="1">
      <c r="B52" s="14" t="str">
        <f>IF(入力シート!D122="","",入力シート!B122)</f>
        <v/>
      </c>
      <c r="C52" s="324" t="str">
        <f>IF(B52="","",VLOOKUP(B52,入力シート!$B$113:$CV$122,3,FALSE))</f>
        <v/>
      </c>
      <c r="D52" s="324"/>
      <c r="E52" s="324"/>
      <c r="F52" s="324"/>
      <c r="G52" s="324"/>
      <c r="H52" s="324"/>
      <c r="I52" s="324"/>
      <c r="J52" s="324"/>
      <c r="K52" s="325"/>
      <c r="L52" s="178" t="str">
        <f t="shared" si="4"/>
        <v/>
      </c>
      <c r="M52" s="179"/>
      <c r="N52" s="179"/>
      <c r="O52" s="180"/>
      <c r="P52" s="178" t="str">
        <f>IF(B52="","",VLOOKUP(B52,入力シート!$B$113:$CV$122,29,FALSE))</f>
        <v/>
      </c>
      <c r="Q52" s="179"/>
      <c r="R52" s="179"/>
      <c r="S52" s="179"/>
      <c r="T52" s="64" t="str">
        <f>IF(入力シート!D122="","","-")</f>
        <v/>
      </c>
      <c r="U52" s="182" t="str">
        <f t="shared" si="5"/>
        <v/>
      </c>
      <c r="V52" s="185"/>
      <c r="W52" s="181" t="str">
        <f>IF(B52="","",VLOOKUP(B52,入力シート!$B$113:$CV$122,45,FALSE))</f>
        <v/>
      </c>
      <c r="X52" s="182"/>
      <c r="Y52" s="182"/>
      <c r="Z52" s="185"/>
      <c r="AA52" s="181" t="str">
        <f>IF(B52="","",VLOOKUP(B52,入力シート!$B$113:$CV$122,41,FALSE))</f>
        <v/>
      </c>
      <c r="AB52" s="182"/>
      <c r="AC52" s="182"/>
      <c r="AD52" s="185"/>
      <c r="AE52" s="35" t="str">
        <f>IF(B52="","",VLOOKUP(B52,入力シート!$B$113:$CV$122,15,FALSE))</f>
        <v/>
      </c>
      <c r="AF52" s="61" t="str">
        <f>IF(入力シート!D122="","","～")</f>
        <v/>
      </c>
      <c r="AG52" s="36" t="str">
        <f>IF(B52="","",VLOOKUP(B52,入力シート!$B$113:$CV$122,18,FALSE))</f>
        <v/>
      </c>
      <c r="AH52" s="609" t="str">
        <f>IF(B52="","",VLOOKUP(B52,入力シート!$B$113:$CV$122,81,FALSE))</f>
        <v/>
      </c>
      <c r="AI52" s="610"/>
      <c r="AJ52" s="610"/>
      <c r="AK52" s="610"/>
      <c r="AL52" s="610"/>
      <c r="AM52" s="610" t="str">
        <f>IF(B52="","",VLOOKUP(B52,入力シート!$B$113:$CV$122,89,FALSE))</f>
        <v/>
      </c>
      <c r="AN52" s="610"/>
      <c r="AO52" s="610"/>
      <c r="AP52" s="610"/>
      <c r="AQ52" s="610"/>
      <c r="AR52" s="610"/>
      <c r="AS52" s="610"/>
      <c r="AT52" s="610"/>
      <c r="AU52" s="610"/>
      <c r="AV52" s="41"/>
    </row>
    <row r="53" spans="2:48">
      <c r="B53" s="14"/>
      <c r="C53" s="32"/>
      <c r="D53" s="32"/>
      <c r="E53" s="32"/>
      <c r="F53" s="32"/>
      <c r="G53" s="32"/>
      <c r="H53" s="32"/>
      <c r="I53" s="32"/>
      <c r="J53" s="32"/>
      <c r="K53" s="33"/>
      <c r="L53" s="65"/>
      <c r="M53" s="66"/>
      <c r="N53" s="66"/>
      <c r="O53" s="67"/>
      <c r="P53" s="68"/>
      <c r="Q53" s="64"/>
      <c r="R53" s="64"/>
      <c r="S53" s="64"/>
      <c r="T53" s="64"/>
      <c r="U53" s="64"/>
      <c r="V53" s="69"/>
      <c r="W53" s="68"/>
      <c r="X53" s="64"/>
      <c r="Y53" s="64"/>
      <c r="Z53" s="69"/>
      <c r="AA53" s="57"/>
      <c r="AB53" s="58"/>
      <c r="AC53" s="58"/>
      <c r="AD53" s="59"/>
      <c r="AE53" s="101"/>
      <c r="AF53" s="51"/>
      <c r="AG53" s="102"/>
      <c r="AH53" s="47"/>
      <c r="AI53" s="82"/>
      <c r="AJ53" s="82"/>
      <c r="AK53" s="82"/>
      <c r="AL53" s="82"/>
      <c r="AM53" s="82"/>
      <c r="AN53" s="82"/>
      <c r="AO53" s="82"/>
      <c r="AP53" s="82"/>
      <c r="AQ53" s="82"/>
      <c r="AR53" s="82"/>
      <c r="AS53" s="82"/>
      <c r="AT53" s="82"/>
      <c r="AU53" s="82"/>
      <c r="AV53" s="41"/>
    </row>
    <row r="54" spans="2:48">
      <c r="B54" s="14"/>
      <c r="C54" s="371" t="s">
        <v>75</v>
      </c>
      <c r="D54" s="371"/>
      <c r="E54" s="371"/>
      <c r="F54" s="371"/>
      <c r="G54" s="371"/>
      <c r="H54" s="371"/>
      <c r="I54" s="371"/>
      <c r="J54" s="371"/>
      <c r="K54" s="372"/>
      <c r="L54" s="70"/>
      <c r="M54" s="71"/>
      <c r="N54" s="71"/>
      <c r="O54" s="72"/>
      <c r="P54" s="73"/>
      <c r="Q54" s="74"/>
      <c r="R54" s="74"/>
      <c r="S54" s="74"/>
      <c r="T54" s="64"/>
      <c r="U54" s="74"/>
      <c r="V54" s="75"/>
      <c r="W54" s="312">
        <f>SUM(W55:Z64)</f>
        <v>0</v>
      </c>
      <c r="X54" s="313"/>
      <c r="Y54" s="313"/>
      <c r="Z54" s="314"/>
      <c r="AA54" s="57"/>
      <c r="AB54" s="58"/>
      <c r="AC54" s="58"/>
      <c r="AD54" s="59"/>
      <c r="AE54" s="103"/>
      <c r="AF54" s="55"/>
      <c r="AG54" s="104"/>
      <c r="AH54" s="319" t="s">
        <v>74</v>
      </c>
      <c r="AI54" s="240"/>
      <c r="AJ54" s="240"/>
      <c r="AK54" s="240"/>
      <c r="AL54" s="240"/>
      <c r="AM54" s="240"/>
      <c r="AN54" s="240"/>
      <c r="AO54" s="240"/>
      <c r="AP54" s="240"/>
      <c r="AQ54" s="240"/>
      <c r="AR54" s="240"/>
      <c r="AS54" s="240"/>
      <c r="AT54" s="240"/>
      <c r="AU54" s="240"/>
      <c r="AV54" s="41"/>
    </row>
    <row r="55" spans="2:48">
      <c r="B55" s="14" t="str">
        <f>IF(入力シート!D127="","",入力シート!B127)</f>
        <v/>
      </c>
      <c r="C55" s="324" t="str">
        <f>IF(B55="","",VLOOKUP(B55,入力シート!$B$127:$BW$136,3,FALSE))</f>
        <v/>
      </c>
      <c r="D55" s="324"/>
      <c r="E55" s="324"/>
      <c r="F55" s="324"/>
      <c r="G55" s="324"/>
      <c r="H55" s="324"/>
      <c r="I55" s="324"/>
      <c r="J55" s="324"/>
      <c r="K55" s="325"/>
      <c r="L55" s="178" t="str">
        <f>P55</f>
        <v/>
      </c>
      <c r="M55" s="179"/>
      <c r="N55" s="179"/>
      <c r="O55" s="180"/>
      <c r="P55" s="181" t="str">
        <f>IF(B55="","",VLOOKUP(B55,入力シート!$B$127:$BW$136,29,FALSE))</f>
        <v/>
      </c>
      <c r="Q55" s="182"/>
      <c r="R55" s="182"/>
      <c r="S55" s="182"/>
      <c r="T55" s="64" t="str">
        <f>IF(入力シート!B127="","","-")</f>
        <v>-</v>
      </c>
      <c r="U55" s="182" t="str">
        <f>AA55</f>
        <v/>
      </c>
      <c r="V55" s="185"/>
      <c r="W55" s="181" t="str">
        <f>IF(B55="","",VLOOKUP(B55,入力シート!$B$127:$BW$136,45,FALSE))</f>
        <v/>
      </c>
      <c r="X55" s="182"/>
      <c r="Y55" s="182"/>
      <c r="Z55" s="185"/>
      <c r="AA55" s="186" t="str">
        <f>IF(B55="","",VLOOKUP(B55,入力シート!$B$127:$BW$136,41,FALSE))</f>
        <v/>
      </c>
      <c r="AB55" s="187"/>
      <c r="AC55" s="187"/>
      <c r="AD55" s="188"/>
      <c r="AE55" s="35" t="str">
        <f>IF(B55="","",VLOOKUP(B55,入力シート!$B$127:$BW$136,15,FALSE))</f>
        <v/>
      </c>
      <c r="AF55" s="61" t="str">
        <f>IF(入力シート!B127="","","～")</f>
        <v>～</v>
      </c>
      <c r="AG55" s="36" t="str">
        <f>IF(B55="","",VLOOKUP(B55,入力シート!$B$127:$BW$136,18,FALSE))</f>
        <v/>
      </c>
      <c r="AH55" s="609" t="str">
        <f>IF(B55="","",VLOOKUP(B55,入力シート!$B$127:$BW$136,61,FALSE))</f>
        <v/>
      </c>
      <c r="AI55" s="610"/>
      <c r="AJ55" s="610"/>
      <c r="AK55" s="610"/>
      <c r="AL55" s="610"/>
      <c r="AM55" s="610" t="str">
        <f>IF(B55="","",VLOOKUP(B55,入力シート!$B$127:$BW$136,68,FALSE))</f>
        <v/>
      </c>
      <c r="AN55" s="610"/>
      <c r="AO55" s="610"/>
      <c r="AP55" s="610"/>
      <c r="AQ55" s="610"/>
      <c r="AR55" s="610"/>
      <c r="AS55" s="610"/>
      <c r="AT55" s="610"/>
      <c r="AU55" s="610"/>
      <c r="AV55" s="41"/>
    </row>
    <row r="56" spans="2:48" ht="15.75" customHeight="1">
      <c r="B56" s="14" t="str">
        <f>IF(入力シート!D128="","",入力シート!B128)</f>
        <v/>
      </c>
      <c r="C56" s="324" t="str">
        <f>IF(B56="","",VLOOKUP(B56,入力シート!$B$127:$BW$136,3,FALSE))</f>
        <v/>
      </c>
      <c r="D56" s="324"/>
      <c r="E56" s="324"/>
      <c r="F56" s="324"/>
      <c r="G56" s="324"/>
      <c r="H56" s="324"/>
      <c r="I56" s="324"/>
      <c r="J56" s="324"/>
      <c r="K56" s="325"/>
      <c r="L56" s="178" t="str">
        <f t="shared" ref="L56:L64" si="6">P56</f>
        <v/>
      </c>
      <c r="M56" s="179"/>
      <c r="N56" s="179"/>
      <c r="O56" s="180"/>
      <c r="P56" s="181" t="str">
        <f>IF(B56="","",VLOOKUP(B56,入力シート!$B$127:$BW$136,29,FALSE))</f>
        <v/>
      </c>
      <c r="Q56" s="182"/>
      <c r="R56" s="182"/>
      <c r="S56" s="182"/>
      <c r="T56" s="64" t="str">
        <f>IF(入力シート!B128="","","-")</f>
        <v>-</v>
      </c>
      <c r="U56" s="182" t="str">
        <f t="shared" ref="U56:U64" si="7">AA56</f>
        <v/>
      </c>
      <c r="V56" s="185"/>
      <c r="W56" s="181" t="str">
        <f>IF(B56="","",VLOOKUP(B56,入力シート!$B$127:$BW$136,45,FALSE))</f>
        <v/>
      </c>
      <c r="X56" s="182"/>
      <c r="Y56" s="182"/>
      <c r="Z56" s="185"/>
      <c r="AA56" s="186" t="str">
        <f>IF(B56="","",VLOOKUP(B56,入力シート!$B$127:$BW$136,41,FALSE))</f>
        <v/>
      </c>
      <c r="AB56" s="187"/>
      <c r="AC56" s="187"/>
      <c r="AD56" s="188"/>
      <c r="AE56" s="35" t="str">
        <f>IF(B56="","",VLOOKUP(B56,入力シート!$B$127:$BW$136,15,FALSE))</f>
        <v/>
      </c>
      <c r="AF56" s="61" t="str">
        <f>IF(入力シート!B128="","","～")</f>
        <v>～</v>
      </c>
      <c r="AG56" s="36" t="str">
        <f>IF(B56="","",VLOOKUP(B56,入力シート!$B$127:$BW$136,18,FALSE))</f>
        <v/>
      </c>
      <c r="AH56" s="609" t="str">
        <f>IF(B56="","",VLOOKUP(B56,入力シート!$B$127:$BW$136,61,FALSE))</f>
        <v/>
      </c>
      <c r="AI56" s="610"/>
      <c r="AJ56" s="610"/>
      <c r="AK56" s="610"/>
      <c r="AL56" s="610"/>
      <c r="AM56" s="610" t="str">
        <f>IF(B56="","",VLOOKUP(B56,入力シート!$B$127:$BW$136,68,FALSE))</f>
        <v/>
      </c>
      <c r="AN56" s="610"/>
      <c r="AO56" s="610"/>
      <c r="AP56" s="610"/>
      <c r="AQ56" s="610"/>
      <c r="AR56" s="610"/>
      <c r="AS56" s="610"/>
      <c r="AT56" s="610"/>
      <c r="AU56" s="610"/>
      <c r="AV56" s="41"/>
    </row>
    <row r="57" spans="2:48" ht="15.75" customHeight="1">
      <c r="B57" s="14" t="str">
        <f>IF(入力シート!D129="","",入力シート!B129)</f>
        <v/>
      </c>
      <c r="C57" s="324" t="str">
        <f>IF(B57="","",VLOOKUP(B57,入力シート!$B$127:$BW$136,3,FALSE))</f>
        <v/>
      </c>
      <c r="D57" s="324"/>
      <c r="E57" s="324"/>
      <c r="F57" s="324"/>
      <c r="G57" s="324"/>
      <c r="H57" s="324"/>
      <c r="I57" s="324"/>
      <c r="J57" s="324"/>
      <c r="K57" s="325"/>
      <c r="L57" s="178" t="str">
        <f t="shared" si="6"/>
        <v/>
      </c>
      <c r="M57" s="179"/>
      <c r="N57" s="179"/>
      <c r="O57" s="180"/>
      <c r="P57" s="181" t="str">
        <f>IF(B57="","",VLOOKUP(B57,入力シート!$B$127:$BW$136,29,FALSE))</f>
        <v/>
      </c>
      <c r="Q57" s="182"/>
      <c r="R57" s="182"/>
      <c r="S57" s="182"/>
      <c r="T57" s="64" t="str">
        <f>IF(入力シート!B129="","","-")</f>
        <v>-</v>
      </c>
      <c r="U57" s="182" t="str">
        <f t="shared" si="7"/>
        <v/>
      </c>
      <c r="V57" s="185"/>
      <c r="W57" s="181" t="str">
        <f>IF(B57="","",VLOOKUP(B57,入力シート!$B$127:$BW$136,45,FALSE))</f>
        <v/>
      </c>
      <c r="X57" s="182"/>
      <c r="Y57" s="182"/>
      <c r="Z57" s="185"/>
      <c r="AA57" s="186" t="str">
        <f>IF(B57="","",VLOOKUP(B57,入力シート!$B$127:$BW$136,41,FALSE))</f>
        <v/>
      </c>
      <c r="AB57" s="187"/>
      <c r="AC57" s="187"/>
      <c r="AD57" s="188"/>
      <c r="AE57" s="35" t="str">
        <f>IF(B57="","",VLOOKUP(B57,入力シート!$B$127:$BW$136,15,FALSE))</f>
        <v/>
      </c>
      <c r="AF57" s="61" t="str">
        <f>IF(入力シート!B129="","","～")</f>
        <v>～</v>
      </c>
      <c r="AG57" s="36" t="str">
        <f>IF(B57="","",VLOOKUP(B57,入力シート!$B$127:$BW$136,18,FALSE))</f>
        <v/>
      </c>
      <c r="AH57" s="609" t="str">
        <f>IF(B57="","",VLOOKUP(B57,入力シート!$B$127:$BW$136,61,FALSE))</f>
        <v/>
      </c>
      <c r="AI57" s="610"/>
      <c r="AJ57" s="610"/>
      <c r="AK57" s="610"/>
      <c r="AL57" s="610"/>
      <c r="AM57" s="610" t="str">
        <f>IF(B57="","",VLOOKUP(B57,入力シート!$B$127:$BW$136,68,FALSE))</f>
        <v/>
      </c>
      <c r="AN57" s="610"/>
      <c r="AO57" s="610"/>
      <c r="AP57" s="610"/>
      <c r="AQ57" s="610"/>
      <c r="AR57" s="610"/>
      <c r="AS57" s="610"/>
      <c r="AT57" s="610"/>
      <c r="AU57" s="610"/>
      <c r="AV57" s="41"/>
    </row>
    <row r="58" spans="2:48" ht="15.75" customHeight="1">
      <c r="B58" s="14" t="str">
        <f>IF(入力シート!D130="","",入力シート!B130)</f>
        <v/>
      </c>
      <c r="C58" s="324" t="str">
        <f>IF(B58="","",VLOOKUP(B58,入力シート!$B$127:$BW$136,3,FALSE))</f>
        <v/>
      </c>
      <c r="D58" s="324"/>
      <c r="E58" s="324"/>
      <c r="F58" s="324"/>
      <c r="G58" s="324"/>
      <c r="H58" s="324"/>
      <c r="I58" s="324"/>
      <c r="J58" s="324"/>
      <c r="K58" s="325"/>
      <c r="L58" s="178" t="str">
        <f t="shared" si="6"/>
        <v/>
      </c>
      <c r="M58" s="179"/>
      <c r="N58" s="179"/>
      <c r="O58" s="180"/>
      <c r="P58" s="181" t="str">
        <f>IF(B58="","",VLOOKUP(B58,入力シート!$B$127:$BW$136,29,FALSE))</f>
        <v/>
      </c>
      <c r="Q58" s="182"/>
      <c r="R58" s="182"/>
      <c r="S58" s="182"/>
      <c r="T58" s="64" t="str">
        <f>IF(入力シート!B130="","","-")</f>
        <v>-</v>
      </c>
      <c r="U58" s="182" t="str">
        <f t="shared" si="7"/>
        <v/>
      </c>
      <c r="V58" s="185"/>
      <c r="W58" s="181" t="str">
        <f>IF(B58="","",VLOOKUP(B58,入力シート!$B$127:$BW$136,45,FALSE))</f>
        <v/>
      </c>
      <c r="X58" s="182"/>
      <c r="Y58" s="182"/>
      <c r="Z58" s="185"/>
      <c r="AA58" s="186" t="str">
        <f>IF(B58="","",VLOOKUP(B58,入力シート!$B$127:$BW$136,41,FALSE))</f>
        <v/>
      </c>
      <c r="AB58" s="187"/>
      <c r="AC58" s="187"/>
      <c r="AD58" s="188"/>
      <c r="AE58" s="35" t="str">
        <f>IF(B58="","",VLOOKUP(B58,入力シート!$B$127:$BW$136,15,FALSE))</f>
        <v/>
      </c>
      <c r="AF58" s="61" t="str">
        <f>IF(入力シート!B130="","","～")</f>
        <v>～</v>
      </c>
      <c r="AG58" s="36" t="str">
        <f>IF(B58="","",VLOOKUP(B58,入力シート!$B$127:$BW$136,18,FALSE))</f>
        <v/>
      </c>
      <c r="AH58" s="609" t="str">
        <f>IF(B58="","",VLOOKUP(B58,入力シート!$B$127:$BW$136,61,FALSE))</f>
        <v/>
      </c>
      <c r="AI58" s="610"/>
      <c r="AJ58" s="610"/>
      <c r="AK58" s="610"/>
      <c r="AL58" s="610"/>
      <c r="AM58" s="610" t="str">
        <f>IF(B58="","",VLOOKUP(B58,入力シート!$B$127:$BW$136,68,FALSE))</f>
        <v/>
      </c>
      <c r="AN58" s="610"/>
      <c r="AO58" s="610"/>
      <c r="AP58" s="610"/>
      <c r="AQ58" s="610"/>
      <c r="AR58" s="610"/>
      <c r="AS58" s="610"/>
      <c r="AT58" s="610"/>
      <c r="AU58" s="610"/>
      <c r="AV58" s="41"/>
    </row>
    <row r="59" spans="2:48" ht="15.75" customHeight="1">
      <c r="B59" s="14" t="str">
        <f>IF(入力シート!D131="","",入力シート!B131)</f>
        <v/>
      </c>
      <c r="C59" s="324" t="str">
        <f>IF(B59="","",VLOOKUP(B59,入力シート!$B$127:$BW$136,3,FALSE))</f>
        <v/>
      </c>
      <c r="D59" s="324"/>
      <c r="E59" s="324"/>
      <c r="F59" s="324"/>
      <c r="G59" s="324"/>
      <c r="H59" s="324"/>
      <c r="I59" s="324"/>
      <c r="J59" s="324"/>
      <c r="K59" s="325"/>
      <c r="L59" s="178" t="str">
        <f t="shared" si="6"/>
        <v/>
      </c>
      <c r="M59" s="179"/>
      <c r="N59" s="179"/>
      <c r="O59" s="180"/>
      <c r="P59" s="181" t="str">
        <f>IF(B59="","",VLOOKUP(B59,入力シート!$B$127:$BW$136,29,FALSE))</f>
        <v/>
      </c>
      <c r="Q59" s="182"/>
      <c r="R59" s="182"/>
      <c r="S59" s="182"/>
      <c r="T59" s="64" t="str">
        <f>IF(入力シート!B131="","","-")</f>
        <v>-</v>
      </c>
      <c r="U59" s="182" t="str">
        <f t="shared" si="7"/>
        <v/>
      </c>
      <c r="V59" s="185"/>
      <c r="W59" s="181" t="str">
        <f>IF(B59="","",VLOOKUP(B59,入力シート!$B$127:$BW$136,45,FALSE))</f>
        <v/>
      </c>
      <c r="X59" s="182"/>
      <c r="Y59" s="182"/>
      <c r="Z59" s="185"/>
      <c r="AA59" s="186" t="str">
        <f>IF(B59="","",VLOOKUP(B59,入力シート!$B$127:$BW$136,41,FALSE))</f>
        <v/>
      </c>
      <c r="AB59" s="187"/>
      <c r="AC59" s="187"/>
      <c r="AD59" s="188"/>
      <c r="AE59" s="35" t="str">
        <f>IF(B59="","",VLOOKUP(B59,入力シート!$B$127:$BW$136,15,FALSE))</f>
        <v/>
      </c>
      <c r="AF59" s="61" t="str">
        <f>IF(入力シート!B131="","","～")</f>
        <v>～</v>
      </c>
      <c r="AG59" s="36" t="str">
        <f>IF(B59="","",VLOOKUP(B59,入力シート!$B$127:$BW$136,18,FALSE))</f>
        <v/>
      </c>
      <c r="AH59" s="609" t="str">
        <f>IF(B59="","",VLOOKUP(B59,入力シート!$B$127:$BW$136,61,FALSE))</f>
        <v/>
      </c>
      <c r="AI59" s="610"/>
      <c r="AJ59" s="610"/>
      <c r="AK59" s="610"/>
      <c r="AL59" s="610"/>
      <c r="AM59" s="610" t="str">
        <f>IF(B59="","",VLOOKUP(B59,入力シート!$B$127:$BW$136,68,FALSE))</f>
        <v/>
      </c>
      <c r="AN59" s="610"/>
      <c r="AO59" s="610"/>
      <c r="AP59" s="610"/>
      <c r="AQ59" s="610"/>
      <c r="AR59" s="610"/>
      <c r="AS59" s="610"/>
      <c r="AT59" s="610"/>
      <c r="AU59" s="610"/>
      <c r="AV59" s="41"/>
    </row>
    <row r="60" spans="2:48" ht="15.75" customHeight="1">
      <c r="B60" s="139" t="str">
        <f>IF(入力シート!D132="","",入力シート!B132)</f>
        <v/>
      </c>
      <c r="C60" s="324" t="str">
        <f>IF(B60="","",VLOOKUP(B60,入力シート!$B$127:$BW$136,3,FALSE))</f>
        <v/>
      </c>
      <c r="D60" s="324"/>
      <c r="E60" s="324"/>
      <c r="F60" s="324"/>
      <c r="G60" s="324"/>
      <c r="H60" s="324"/>
      <c r="I60" s="324"/>
      <c r="J60" s="324"/>
      <c r="K60" s="325"/>
      <c r="L60" s="178" t="str">
        <f t="shared" si="6"/>
        <v/>
      </c>
      <c r="M60" s="179"/>
      <c r="N60" s="179"/>
      <c r="O60" s="180"/>
      <c r="P60" s="181" t="str">
        <f>IF(B60="","",VLOOKUP(B60,入力シート!$B$127:$BW$136,29,FALSE))</f>
        <v/>
      </c>
      <c r="Q60" s="182"/>
      <c r="R60" s="182"/>
      <c r="S60" s="182"/>
      <c r="T60" s="64" t="str">
        <f>IF(入力シート!B132="","","-")</f>
        <v>-</v>
      </c>
      <c r="U60" s="182" t="str">
        <f t="shared" si="7"/>
        <v/>
      </c>
      <c r="V60" s="185"/>
      <c r="W60" s="181" t="str">
        <f>IF(B60="","",VLOOKUP(B60,入力シート!$B$127:$BW$136,45,FALSE))</f>
        <v/>
      </c>
      <c r="X60" s="182"/>
      <c r="Y60" s="182"/>
      <c r="Z60" s="185"/>
      <c r="AA60" s="186" t="str">
        <f>IF(B60="","",VLOOKUP(B60,入力シート!$B$127:$BW$136,41,FALSE))</f>
        <v/>
      </c>
      <c r="AB60" s="187"/>
      <c r="AC60" s="187"/>
      <c r="AD60" s="188"/>
      <c r="AE60" s="35" t="str">
        <f>IF(B60="","",VLOOKUP(B60,入力シート!$B$127:$BW$136,15,FALSE))</f>
        <v/>
      </c>
      <c r="AF60" s="61" t="str">
        <f>IF(入力シート!B132="","","～")</f>
        <v>～</v>
      </c>
      <c r="AG60" s="36" t="str">
        <f>IF(B60="","",VLOOKUP(B60,入力シート!$B$127:$BW$136,18,FALSE))</f>
        <v/>
      </c>
      <c r="AH60" s="609" t="str">
        <f>IF(B60="","",VLOOKUP(B60,入力シート!$B$127:$BW$136,61,FALSE))</f>
        <v/>
      </c>
      <c r="AI60" s="610"/>
      <c r="AJ60" s="610"/>
      <c r="AK60" s="610"/>
      <c r="AL60" s="610"/>
      <c r="AM60" s="610" t="str">
        <f>IF(B60="","",VLOOKUP(B60,入力シート!$B$127:$BW$136,68,FALSE))</f>
        <v/>
      </c>
      <c r="AN60" s="610"/>
      <c r="AO60" s="610"/>
      <c r="AP60" s="610"/>
      <c r="AQ60" s="610"/>
      <c r="AR60" s="610"/>
      <c r="AS60" s="610"/>
      <c r="AT60" s="610"/>
      <c r="AU60" s="610"/>
      <c r="AV60" s="41"/>
    </row>
    <row r="61" spans="2:48" ht="15.75" customHeight="1">
      <c r="B61" s="139" t="str">
        <f>IF(入力シート!D133="","",入力シート!B133)</f>
        <v/>
      </c>
      <c r="C61" s="324" t="str">
        <f>IF(B61="","",VLOOKUP(B61,入力シート!$B$127:$BW$136,3,FALSE))</f>
        <v/>
      </c>
      <c r="D61" s="324"/>
      <c r="E61" s="324"/>
      <c r="F61" s="324"/>
      <c r="G61" s="324"/>
      <c r="H61" s="324"/>
      <c r="I61" s="324"/>
      <c r="J61" s="324"/>
      <c r="K61" s="325"/>
      <c r="L61" s="178" t="str">
        <f t="shared" si="6"/>
        <v/>
      </c>
      <c r="M61" s="179"/>
      <c r="N61" s="179"/>
      <c r="O61" s="180"/>
      <c r="P61" s="181" t="str">
        <f>IF(B61="","",VLOOKUP(B61,入力シート!$B$127:$BW$136,29,FALSE))</f>
        <v/>
      </c>
      <c r="Q61" s="182"/>
      <c r="R61" s="182"/>
      <c r="S61" s="182"/>
      <c r="T61" s="64" t="str">
        <f>IF(入力シート!B133="","","-")</f>
        <v>-</v>
      </c>
      <c r="U61" s="182" t="str">
        <f t="shared" si="7"/>
        <v/>
      </c>
      <c r="V61" s="185"/>
      <c r="W61" s="181" t="str">
        <f>IF(B61="","",VLOOKUP(B61,入力シート!$B$127:$BW$136,45,FALSE))</f>
        <v/>
      </c>
      <c r="X61" s="182"/>
      <c r="Y61" s="182"/>
      <c r="Z61" s="185"/>
      <c r="AA61" s="186" t="str">
        <f>IF(B61="","",VLOOKUP(B61,入力シート!$B$127:$BW$136,41,FALSE))</f>
        <v/>
      </c>
      <c r="AB61" s="187"/>
      <c r="AC61" s="187"/>
      <c r="AD61" s="188"/>
      <c r="AE61" s="35" t="str">
        <f>IF(B61="","",VLOOKUP(B61,入力シート!$B$127:$BW$136,15,FALSE))</f>
        <v/>
      </c>
      <c r="AF61" s="61" t="str">
        <f>IF(入力シート!B133="","","～")</f>
        <v>～</v>
      </c>
      <c r="AG61" s="36" t="str">
        <f>IF(B61="","",VLOOKUP(B61,入力シート!$B$127:$BW$136,18,FALSE))</f>
        <v/>
      </c>
      <c r="AH61" s="609" t="str">
        <f>IF(B61="","",VLOOKUP(B61,入力シート!$B$127:$BW$136,61,FALSE))</f>
        <v/>
      </c>
      <c r="AI61" s="610"/>
      <c r="AJ61" s="610"/>
      <c r="AK61" s="610"/>
      <c r="AL61" s="610"/>
      <c r="AM61" s="610" t="str">
        <f>IF(B61="","",VLOOKUP(B61,入力シート!$B$127:$BW$136,68,FALSE))</f>
        <v/>
      </c>
      <c r="AN61" s="610"/>
      <c r="AO61" s="610"/>
      <c r="AP61" s="610"/>
      <c r="AQ61" s="610"/>
      <c r="AR61" s="610"/>
      <c r="AS61" s="610"/>
      <c r="AT61" s="610"/>
      <c r="AU61" s="610"/>
      <c r="AV61" s="41"/>
    </row>
    <row r="62" spans="2:48" ht="15.75" customHeight="1">
      <c r="B62" s="139" t="str">
        <f>IF(入力シート!D134="","",入力シート!B134)</f>
        <v/>
      </c>
      <c r="C62" s="324" t="str">
        <f>IF(B62="","",VLOOKUP(B62,入力シート!$B$127:$BW$136,3,FALSE))</f>
        <v/>
      </c>
      <c r="D62" s="324"/>
      <c r="E62" s="324"/>
      <c r="F62" s="324"/>
      <c r="G62" s="324"/>
      <c r="H62" s="324"/>
      <c r="I62" s="324"/>
      <c r="J62" s="324"/>
      <c r="K62" s="325"/>
      <c r="L62" s="178" t="str">
        <f t="shared" si="6"/>
        <v/>
      </c>
      <c r="M62" s="179"/>
      <c r="N62" s="179"/>
      <c r="O62" s="180"/>
      <c r="P62" s="181" t="str">
        <f>IF(B62="","",VLOOKUP(B62,入力シート!$B$127:$BW$136,29,FALSE))</f>
        <v/>
      </c>
      <c r="Q62" s="182"/>
      <c r="R62" s="182"/>
      <c r="S62" s="182"/>
      <c r="T62" s="64" t="str">
        <f>IF(入力シート!B134="","","-")</f>
        <v>-</v>
      </c>
      <c r="U62" s="182" t="str">
        <f t="shared" si="7"/>
        <v/>
      </c>
      <c r="V62" s="185"/>
      <c r="W62" s="181" t="str">
        <f>IF(B62="","",VLOOKUP(B62,入力シート!$B$127:$BW$136,45,FALSE))</f>
        <v/>
      </c>
      <c r="X62" s="182"/>
      <c r="Y62" s="182"/>
      <c r="Z62" s="185"/>
      <c r="AA62" s="186" t="str">
        <f>IF(B62="","",VLOOKUP(B62,入力シート!$B$127:$BW$136,41,FALSE))</f>
        <v/>
      </c>
      <c r="AB62" s="187"/>
      <c r="AC62" s="187"/>
      <c r="AD62" s="188"/>
      <c r="AE62" s="35" t="str">
        <f>IF(B62="","",VLOOKUP(B62,入力シート!$B$127:$BW$136,15,FALSE))</f>
        <v/>
      </c>
      <c r="AF62" s="61" t="str">
        <f>IF(入力シート!B134="","","～")</f>
        <v>～</v>
      </c>
      <c r="AG62" s="36" t="str">
        <f>IF(B62="","",VLOOKUP(B62,入力シート!$B$127:$BW$136,18,FALSE))</f>
        <v/>
      </c>
      <c r="AH62" s="609" t="str">
        <f>IF(B62="","",VLOOKUP(B62,入力シート!$B$127:$BW$136,61,FALSE))</f>
        <v/>
      </c>
      <c r="AI62" s="610"/>
      <c r="AJ62" s="610"/>
      <c r="AK62" s="610"/>
      <c r="AL62" s="610"/>
      <c r="AM62" s="610" t="str">
        <f>IF(B62="","",VLOOKUP(B62,入力シート!$B$127:$BW$136,68,FALSE))</f>
        <v/>
      </c>
      <c r="AN62" s="610"/>
      <c r="AO62" s="610"/>
      <c r="AP62" s="610"/>
      <c r="AQ62" s="610"/>
      <c r="AR62" s="610"/>
      <c r="AS62" s="610"/>
      <c r="AT62" s="610"/>
      <c r="AU62" s="610"/>
      <c r="AV62" s="41"/>
    </row>
    <row r="63" spans="2:48" ht="15.75" customHeight="1">
      <c r="B63" s="139" t="str">
        <f>IF(入力シート!D135="","",入力シート!B135)</f>
        <v/>
      </c>
      <c r="C63" s="324" t="str">
        <f>IF(B63="","",VLOOKUP(B63,入力シート!$B$127:$BW$136,3,FALSE))</f>
        <v/>
      </c>
      <c r="D63" s="324"/>
      <c r="E63" s="324"/>
      <c r="F63" s="324"/>
      <c r="G63" s="324"/>
      <c r="H63" s="324"/>
      <c r="I63" s="324"/>
      <c r="J63" s="324"/>
      <c r="K63" s="325"/>
      <c r="L63" s="178" t="str">
        <f t="shared" si="6"/>
        <v/>
      </c>
      <c r="M63" s="179"/>
      <c r="N63" s="179"/>
      <c r="O63" s="180"/>
      <c r="P63" s="181" t="str">
        <f>IF(B63="","",VLOOKUP(B63,入力シート!$B$127:$BW$136,29,FALSE))</f>
        <v/>
      </c>
      <c r="Q63" s="182"/>
      <c r="R63" s="182"/>
      <c r="S63" s="182"/>
      <c r="T63" s="64" t="str">
        <f>IF(入力シート!B135="","","-")</f>
        <v>-</v>
      </c>
      <c r="U63" s="182" t="str">
        <f t="shared" si="7"/>
        <v/>
      </c>
      <c r="V63" s="185"/>
      <c r="W63" s="181" t="str">
        <f>IF(B63="","",VLOOKUP(B63,入力シート!$B$127:$BW$136,45,FALSE))</f>
        <v/>
      </c>
      <c r="X63" s="182"/>
      <c r="Y63" s="182"/>
      <c r="Z63" s="185"/>
      <c r="AA63" s="186" t="str">
        <f>IF(B63="","",VLOOKUP(B63,入力シート!$B$127:$BW$136,41,FALSE))</f>
        <v/>
      </c>
      <c r="AB63" s="187"/>
      <c r="AC63" s="187"/>
      <c r="AD63" s="188"/>
      <c r="AE63" s="35" t="str">
        <f>IF(B63="","",VLOOKUP(B63,入力シート!$B$127:$BW$136,15,FALSE))</f>
        <v/>
      </c>
      <c r="AF63" s="61" t="str">
        <f>IF(入力シート!B135="","","～")</f>
        <v>～</v>
      </c>
      <c r="AG63" s="36" t="str">
        <f>IF(B63="","",VLOOKUP(B63,入力シート!$B$127:$BW$136,18,FALSE))</f>
        <v/>
      </c>
      <c r="AH63" s="609" t="str">
        <f>IF(B63="","",VLOOKUP(B63,入力シート!$B$127:$BW$136,61,FALSE))</f>
        <v/>
      </c>
      <c r="AI63" s="610"/>
      <c r="AJ63" s="610"/>
      <c r="AK63" s="610"/>
      <c r="AL63" s="610"/>
      <c r="AM63" s="610" t="str">
        <f>IF(B63="","",VLOOKUP(B63,入力シート!$B$127:$BW$136,68,FALSE))</f>
        <v/>
      </c>
      <c r="AN63" s="610"/>
      <c r="AO63" s="610"/>
      <c r="AP63" s="610"/>
      <c r="AQ63" s="610"/>
      <c r="AR63" s="610"/>
      <c r="AS63" s="610"/>
      <c r="AT63" s="610"/>
      <c r="AU63" s="610"/>
      <c r="AV63" s="41"/>
    </row>
    <row r="64" spans="2:48" ht="15.75" customHeight="1">
      <c r="B64" s="139" t="str">
        <f>IF(入力シート!D136="","",入力シート!B136)</f>
        <v/>
      </c>
      <c r="C64" s="324" t="str">
        <f>IF(B64="","",VLOOKUP(B64,入力シート!$B$127:$BW$136,3,FALSE))</f>
        <v/>
      </c>
      <c r="D64" s="324"/>
      <c r="E64" s="324"/>
      <c r="F64" s="324"/>
      <c r="G64" s="324"/>
      <c r="H64" s="324"/>
      <c r="I64" s="324"/>
      <c r="J64" s="324"/>
      <c r="K64" s="325"/>
      <c r="L64" s="178" t="str">
        <f t="shared" si="6"/>
        <v/>
      </c>
      <c r="M64" s="179"/>
      <c r="N64" s="179"/>
      <c r="O64" s="180"/>
      <c r="P64" s="181" t="str">
        <f>IF(B64="","",VLOOKUP(B64,入力シート!$B$127:$BW$136,29,FALSE))</f>
        <v/>
      </c>
      <c r="Q64" s="182"/>
      <c r="R64" s="182"/>
      <c r="S64" s="182"/>
      <c r="T64" s="64" t="str">
        <f>IF(入力シート!B136="","","-")</f>
        <v>-</v>
      </c>
      <c r="U64" s="182" t="str">
        <f t="shared" si="7"/>
        <v/>
      </c>
      <c r="V64" s="185"/>
      <c r="W64" s="181" t="str">
        <f>IF(B64="","",VLOOKUP(B64,入力シート!$B$127:$BW$136,45,FALSE))</f>
        <v/>
      </c>
      <c r="X64" s="182"/>
      <c r="Y64" s="182"/>
      <c r="Z64" s="185"/>
      <c r="AA64" s="186" t="str">
        <f>IF(B64="","",VLOOKUP(B64,入力シート!$B$127:$BW$136,41,FALSE))</f>
        <v/>
      </c>
      <c r="AB64" s="187"/>
      <c r="AC64" s="187"/>
      <c r="AD64" s="188"/>
      <c r="AE64" s="35" t="str">
        <f>IF(B64="","",VLOOKUP(B64,入力シート!$B$127:$BW$136,15,FALSE))</f>
        <v/>
      </c>
      <c r="AF64" s="61" t="str">
        <f>IF(入力シート!B136="","","～")</f>
        <v>～</v>
      </c>
      <c r="AG64" s="36" t="str">
        <f>IF(B64="","",VLOOKUP(B64,入力シート!$B$127:$BW$136,18,FALSE))</f>
        <v/>
      </c>
      <c r="AH64" s="609" t="str">
        <f>IF(B64="","",VLOOKUP(B64,入力シート!$B$127:$BW$136,61,FALSE))</f>
        <v/>
      </c>
      <c r="AI64" s="610"/>
      <c r="AJ64" s="610"/>
      <c r="AK64" s="610"/>
      <c r="AL64" s="610"/>
      <c r="AM64" s="610" t="str">
        <f>IF(B64="","",VLOOKUP(B64,入力シート!$B$127:$BW$136,68,FALSE))</f>
        <v/>
      </c>
      <c r="AN64" s="610"/>
      <c r="AO64" s="610"/>
      <c r="AP64" s="610"/>
      <c r="AQ64" s="610"/>
      <c r="AR64" s="610"/>
      <c r="AS64" s="610"/>
      <c r="AT64" s="610"/>
      <c r="AU64" s="610"/>
      <c r="AV64" s="41"/>
    </row>
    <row r="65" spans="2:48">
      <c r="B65" s="14"/>
      <c r="C65" s="32"/>
      <c r="D65" s="32"/>
      <c r="E65" s="32"/>
      <c r="F65" s="32"/>
      <c r="G65" s="32"/>
      <c r="H65" s="32"/>
      <c r="I65" s="32"/>
      <c r="J65" s="32"/>
      <c r="K65" s="33"/>
      <c r="L65" s="65"/>
      <c r="M65" s="66"/>
      <c r="N65" s="66"/>
      <c r="O65" s="67"/>
      <c r="P65" s="68"/>
      <c r="Q65" s="64"/>
      <c r="R65" s="64"/>
      <c r="S65" s="64"/>
      <c r="T65" s="64"/>
      <c r="U65" s="64"/>
      <c r="V65" s="69"/>
      <c r="W65" s="68"/>
      <c r="X65" s="64"/>
      <c r="Y65" s="64"/>
      <c r="Z65" s="69"/>
      <c r="AA65" s="57"/>
      <c r="AB65" s="58"/>
      <c r="AC65" s="58"/>
      <c r="AD65" s="59"/>
      <c r="AE65" s="101"/>
      <c r="AF65" s="51"/>
      <c r="AG65" s="102"/>
      <c r="AH65" s="29"/>
      <c r="AI65" s="30"/>
      <c r="AJ65" s="30"/>
      <c r="AK65" s="30"/>
      <c r="AL65" s="30"/>
      <c r="AM65" s="30"/>
      <c r="AN65" s="30"/>
      <c r="AO65" s="30"/>
      <c r="AP65" s="30"/>
      <c r="AQ65" s="30"/>
      <c r="AR65" s="30"/>
      <c r="AS65" s="30"/>
      <c r="AT65" s="30"/>
      <c r="AU65" s="30"/>
      <c r="AV65" s="41"/>
    </row>
    <row r="66" spans="2:48">
      <c r="B66" s="370" t="s">
        <v>76</v>
      </c>
      <c r="C66" s="371"/>
      <c r="D66" s="371"/>
      <c r="E66" s="371"/>
      <c r="F66" s="371"/>
      <c r="G66" s="371"/>
      <c r="H66" s="371"/>
      <c r="I66" s="371"/>
      <c r="J66" s="371"/>
      <c r="K66" s="372"/>
      <c r="L66" s="65"/>
      <c r="M66" s="66"/>
      <c r="N66" s="66"/>
      <c r="O66" s="67"/>
      <c r="P66" s="68"/>
      <c r="Q66" s="64"/>
      <c r="R66" s="64"/>
      <c r="S66" s="64"/>
      <c r="T66" s="64"/>
      <c r="U66" s="64"/>
      <c r="V66" s="69"/>
      <c r="W66" s="68"/>
      <c r="X66" s="64"/>
      <c r="Y66" s="64"/>
      <c r="Z66" s="69"/>
      <c r="AA66" s="57"/>
      <c r="AB66" s="58"/>
      <c r="AC66" s="58"/>
      <c r="AD66" s="59"/>
      <c r="AE66" s="101"/>
      <c r="AF66" s="51"/>
      <c r="AG66" s="102"/>
      <c r="AH66" s="29"/>
      <c r="AI66" s="30"/>
      <c r="AJ66" s="30"/>
      <c r="AK66" s="30"/>
      <c r="AL66" s="30"/>
      <c r="AM66" s="30"/>
      <c r="AN66" s="30"/>
      <c r="AO66" s="30"/>
      <c r="AP66" s="30"/>
      <c r="AQ66" s="30"/>
      <c r="AR66" s="30"/>
      <c r="AS66" s="30"/>
      <c r="AT66" s="30"/>
      <c r="AU66" s="30"/>
      <c r="AV66" s="41"/>
    </row>
    <row r="67" spans="2:48">
      <c r="B67" s="14"/>
      <c r="C67" s="371" t="s">
        <v>77</v>
      </c>
      <c r="D67" s="371"/>
      <c r="E67" s="371"/>
      <c r="F67" s="371"/>
      <c r="G67" s="371"/>
      <c r="H67" s="371"/>
      <c r="I67" s="371"/>
      <c r="J67" s="371"/>
      <c r="K67" s="372"/>
      <c r="L67" s="65"/>
      <c r="M67" s="66"/>
      <c r="N67" s="66"/>
      <c r="O67" s="67"/>
      <c r="P67" s="68"/>
      <c r="Q67" s="64"/>
      <c r="R67" s="64"/>
      <c r="S67" s="64"/>
      <c r="T67" s="64"/>
      <c r="U67" s="64"/>
      <c r="V67" s="69"/>
      <c r="W67" s="312">
        <f>SUM(W68:Z77)</f>
        <v>0</v>
      </c>
      <c r="X67" s="313"/>
      <c r="Y67" s="313"/>
      <c r="Z67" s="314"/>
      <c r="AA67" s="57"/>
      <c r="AB67" s="58"/>
      <c r="AC67" s="58"/>
      <c r="AD67" s="59"/>
      <c r="AE67" s="101"/>
      <c r="AF67" s="51"/>
      <c r="AG67" s="102"/>
      <c r="AH67" s="315" t="s">
        <v>230</v>
      </c>
      <c r="AI67" s="316"/>
      <c r="AJ67" s="316"/>
      <c r="AK67" s="316"/>
      <c r="AL67" s="316"/>
      <c r="AM67" s="316"/>
      <c r="AN67" s="316"/>
      <c r="AO67" s="316"/>
      <c r="AP67" s="316"/>
      <c r="AQ67" s="316"/>
      <c r="AR67" s="316"/>
      <c r="AS67" s="316"/>
      <c r="AT67" s="316"/>
      <c r="AU67" s="317"/>
      <c r="AV67" s="41"/>
    </row>
    <row r="68" spans="2:48">
      <c r="B68" s="139" t="str">
        <f>IF(入力シート!D113="","",入力シート!B113)</f>
        <v/>
      </c>
      <c r="C68" s="324" t="str">
        <f>IF(B68="","",VLOOKUP(B68,入力シート!$B$113:$CV$122,3,FALSE))</f>
        <v/>
      </c>
      <c r="D68" s="324"/>
      <c r="E68" s="324"/>
      <c r="F68" s="324"/>
      <c r="G68" s="324"/>
      <c r="H68" s="324"/>
      <c r="I68" s="324"/>
      <c r="J68" s="324"/>
      <c r="K68" s="325"/>
      <c r="L68" s="178" t="str">
        <f>P68</f>
        <v/>
      </c>
      <c r="M68" s="179"/>
      <c r="N68" s="179"/>
      <c r="O68" s="180"/>
      <c r="P68" s="178" t="str">
        <f>IF(B68="","",VLOOKUP(B68,入力シート!$B$113:$CV$122,49,FALSE))</f>
        <v/>
      </c>
      <c r="Q68" s="179"/>
      <c r="R68" s="179"/>
      <c r="S68" s="179"/>
      <c r="T68" s="64" t="str">
        <f>IF(入力シート!D113="","","-")</f>
        <v/>
      </c>
      <c r="U68" s="182" t="str">
        <f>AA68</f>
        <v/>
      </c>
      <c r="V68" s="185"/>
      <c r="W68" s="181" t="str">
        <f>IF(B68="","",VLOOKUP(B68,入力シート!$B$113:$CV$122,57,FALSE))</f>
        <v/>
      </c>
      <c r="X68" s="182"/>
      <c r="Y68" s="182"/>
      <c r="Z68" s="185"/>
      <c r="AA68" s="181" t="str">
        <f>IF(B68="","",VLOOKUP(B68,入力シート!$B$113:$CV$122,53,FALSE))</f>
        <v/>
      </c>
      <c r="AB68" s="182"/>
      <c r="AC68" s="182"/>
      <c r="AD68" s="185"/>
      <c r="AE68" s="35" t="str">
        <f>IF(B68="","",VLOOKUP(B68,入力シート!$B$113:$CV$122,15,FALSE))</f>
        <v/>
      </c>
      <c r="AF68" s="61" t="str">
        <f>IF(入力シート!D113="","","～")</f>
        <v/>
      </c>
      <c r="AG68" s="36" t="str">
        <f>IF(B68="","",VLOOKUP(B68,入力シート!$B$113:$CV$122,18,FALSE))</f>
        <v/>
      </c>
      <c r="AH68" s="609" t="str">
        <f>IF(B68="","",VLOOKUP(B68,入力シート!$B$113:$CV$122,21,FALSE))</f>
        <v/>
      </c>
      <c r="AI68" s="610"/>
      <c r="AJ68" s="610"/>
      <c r="AK68" s="610"/>
      <c r="AL68" s="610"/>
      <c r="AM68" s="610" t="str">
        <f>IF(B68="","",VLOOKUP(B68,入力シート!$B$113:$CV$122,25,FALSE))</f>
        <v/>
      </c>
      <c r="AN68" s="610"/>
      <c r="AO68" s="610"/>
      <c r="AP68" s="610"/>
      <c r="AQ68" s="610"/>
      <c r="AR68" s="610"/>
      <c r="AS68" s="610"/>
      <c r="AT68" s="610"/>
      <c r="AU68" s="610"/>
      <c r="AV68" s="41"/>
    </row>
    <row r="69" spans="2:48">
      <c r="B69" s="139" t="str">
        <f>IF(入力シート!D114="","",入力シート!B114)</f>
        <v/>
      </c>
      <c r="C69" s="324" t="str">
        <f>IF(B69="","",VLOOKUP(B69,入力シート!$B$113:$CV$122,3,FALSE))</f>
        <v/>
      </c>
      <c r="D69" s="324"/>
      <c r="E69" s="324"/>
      <c r="F69" s="324"/>
      <c r="G69" s="324"/>
      <c r="H69" s="324"/>
      <c r="I69" s="324"/>
      <c r="J69" s="324"/>
      <c r="K69" s="325"/>
      <c r="L69" s="178" t="str">
        <f t="shared" ref="L69:L77" si="8">P69</f>
        <v/>
      </c>
      <c r="M69" s="179"/>
      <c r="N69" s="179"/>
      <c r="O69" s="180"/>
      <c r="P69" s="178" t="str">
        <f>IF(B69="","",VLOOKUP(B69,入力シート!$B$113:$CV$122,49,FALSE))</f>
        <v/>
      </c>
      <c r="Q69" s="179"/>
      <c r="R69" s="179"/>
      <c r="S69" s="179"/>
      <c r="T69" s="64" t="str">
        <f>IF(入力シート!D114="","","-")</f>
        <v/>
      </c>
      <c r="U69" s="182" t="str">
        <f t="shared" ref="U69:U77" si="9">AA69</f>
        <v/>
      </c>
      <c r="V69" s="185"/>
      <c r="W69" s="181" t="str">
        <f>IF(B69="","",VLOOKUP(B69,入力シート!$B$113:$CV$122,57,FALSE))</f>
        <v/>
      </c>
      <c r="X69" s="182"/>
      <c r="Y69" s="182"/>
      <c r="Z69" s="185"/>
      <c r="AA69" s="181" t="str">
        <f>IF(B69="","",VLOOKUP(B69,入力シート!$B$113:$CV$122,53,FALSE))</f>
        <v/>
      </c>
      <c r="AB69" s="182"/>
      <c r="AC69" s="182"/>
      <c r="AD69" s="185"/>
      <c r="AE69" s="35" t="str">
        <f>IF(B69="","",VLOOKUP(B69,入力シート!$B$113:$CV$122,15,FALSE))</f>
        <v/>
      </c>
      <c r="AF69" s="61" t="str">
        <f>IF(入力シート!D114="","","～")</f>
        <v/>
      </c>
      <c r="AG69" s="36" t="str">
        <f>IF(B69="","",VLOOKUP(B69,入力シート!$B$113:$CV$122,18,FALSE))</f>
        <v/>
      </c>
      <c r="AH69" s="609" t="str">
        <f>IF(B69="","",VLOOKUP(B69,入力シート!$B$113:$CV$122,21,FALSE))</f>
        <v/>
      </c>
      <c r="AI69" s="610"/>
      <c r="AJ69" s="610"/>
      <c r="AK69" s="610"/>
      <c r="AL69" s="610"/>
      <c r="AM69" s="610" t="str">
        <f>IF(B69="","",VLOOKUP(B69,入力シート!$B$113:$CV$122,25,FALSE))</f>
        <v/>
      </c>
      <c r="AN69" s="610"/>
      <c r="AO69" s="610"/>
      <c r="AP69" s="610"/>
      <c r="AQ69" s="610"/>
      <c r="AR69" s="610"/>
      <c r="AS69" s="610"/>
      <c r="AT69" s="610"/>
      <c r="AU69" s="610"/>
      <c r="AV69" s="41"/>
    </row>
    <row r="70" spans="2:48">
      <c r="B70" s="139" t="str">
        <f>IF(入力シート!D115="","",入力シート!B115)</f>
        <v/>
      </c>
      <c r="C70" s="324" t="str">
        <f>IF(B70="","",VLOOKUP(B70,入力シート!$B$113:$CV$122,3,FALSE))</f>
        <v/>
      </c>
      <c r="D70" s="324"/>
      <c r="E70" s="324"/>
      <c r="F70" s="324"/>
      <c r="G70" s="324"/>
      <c r="H70" s="324"/>
      <c r="I70" s="324"/>
      <c r="J70" s="324"/>
      <c r="K70" s="325"/>
      <c r="L70" s="178" t="str">
        <f t="shared" si="8"/>
        <v/>
      </c>
      <c r="M70" s="179"/>
      <c r="N70" s="179"/>
      <c r="O70" s="180"/>
      <c r="P70" s="178" t="str">
        <f>IF(B70="","",VLOOKUP(B70,入力シート!$B$113:$CV$122,49,FALSE))</f>
        <v/>
      </c>
      <c r="Q70" s="179"/>
      <c r="R70" s="179"/>
      <c r="S70" s="179"/>
      <c r="T70" s="64" t="str">
        <f>IF(入力シート!D115="","","-")</f>
        <v/>
      </c>
      <c r="U70" s="182" t="str">
        <f t="shared" si="9"/>
        <v/>
      </c>
      <c r="V70" s="185"/>
      <c r="W70" s="181" t="str">
        <f>IF(B70="","",VLOOKUP(B70,入力シート!$B$113:$CV$122,57,FALSE))</f>
        <v/>
      </c>
      <c r="X70" s="182"/>
      <c r="Y70" s="182"/>
      <c r="Z70" s="185"/>
      <c r="AA70" s="181" t="str">
        <f>IF(B70="","",VLOOKUP(B70,入力シート!$B$113:$CV$122,53,FALSE))</f>
        <v/>
      </c>
      <c r="AB70" s="182"/>
      <c r="AC70" s="182"/>
      <c r="AD70" s="185"/>
      <c r="AE70" s="35" t="str">
        <f>IF(B70="","",VLOOKUP(B70,入力シート!$B$113:$CV$122,15,FALSE))</f>
        <v/>
      </c>
      <c r="AF70" s="61" t="str">
        <f>IF(入力シート!D115="","","～")</f>
        <v/>
      </c>
      <c r="AG70" s="36" t="str">
        <f>IF(B70="","",VLOOKUP(B70,入力シート!$B$113:$CV$122,18,FALSE))</f>
        <v/>
      </c>
      <c r="AH70" s="609" t="str">
        <f>IF(B70="","",VLOOKUP(B70,入力シート!$B$113:$CV$122,21,FALSE))</f>
        <v/>
      </c>
      <c r="AI70" s="610"/>
      <c r="AJ70" s="610"/>
      <c r="AK70" s="610"/>
      <c r="AL70" s="610"/>
      <c r="AM70" s="610" t="str">
        <f>IF(B70="","",VLOOKUP(B70,入力シート!$B$113:$CV$122,25,FALSE))</f>
        <v/>
      </c>
      <c r="AN70" s="610"/>
      <c r="AO70" s="610"/>
      <c r="AP70" s="610"/>
      <c r="AQ70" s="610"/>
      <c r="AR70" s="610"/>
      <c r="AS70" s="610"/>
      <c r="AT70" s="610"/>
      <c r="AU70" s="610"/>
      <c r="AV70" s="41"/>
    </row>
    <row r="71" spans="2:48">
      <c r="B71" s="139" t="str">
        <f>IF(入力シート!D116="","",入力シート!B116)</f>
        <v/>
      </c>
      <c r="C71" s="324" t="str">
        <f>IF(B71="","",VLOOKUP(B71,入力シート!$B$113:$CV$122,3,FALSE))</f>
        <v/>
      </c>
      <c r="D71" s="324"/>
      <c r="E71" s="324"/>
      <c r="F71" s="324"/>
      <c r="G71" s="324"/>
      <c r="H71" s="324"/>
      <c r="I71" s="324"/>
      <c r="J71" s="324"/>
      <c r="K71" s="325"/>
      <c r="L71" s="178" t="str">
        <f t="shared" si="8"/>
        <v/>
      </c>
      <c r="M71" s="179"/>
      <c r="N71" s="179"/>
      <c r="O71" s="180"/>
      <c r="P71" s="178" t="str">
        <f>IF(B71="","",VLOOKUP(B71,入力シート!$B$113:$CV$122,49,FALSE))</f>
        <v/>
      </c>
      <c r="Q71" s="179"/>
      <c r="R71" s="179"/>
      <c r="S71" s="179"/>
      <c r="T71" s="64" t="str">
        <f>IF(入力シート!D116="","","-")</f>
        <v/>
      </c>
      <c r="U71" s="182" t="str">
        <f t="shared" si="9"/>
        <v/>
      </c>
      <c r="V71" s="185"/>
      <c r="W71" s="181" t="str">
        <f>IF(B71="","",VLOOKUP(B71,入力シート!$B$113:$CV$122,57,FALSE))</f>
        <v/>
      </c>
      <c r="X71" s="182"/>
      <c r="Y71" s="182"/>
      <c r="Z71" s="185"/>
      <c r="AA71" s="181" t="str">
        <f>IF(B71="","",VLOOKUP(B71,入力シート!$B$113:$CV$122,53,FALSE))</f>
        <v/>
      </c>
      <c r="AB71" s="182"/>
      <c r="AC71" s="182"/>
      <c r="AD71" s="185"/>
      <c r="AE71" s="35" t="str">
        <f>IF(B71="","",VLOOKUP(B71,入力シート!$B$113:$CV$122,15,FALSE))</f>
        <v/>
      </c>
      <c r="AF71" s="61" t="str">
        <f>IF(入力シート!D116="","","～")</f>
        <v/>
      </c>
      <c r="AG71" s="36" t="str">
        <f>IF(B71="","",VLOOKUP(B71,入力シート!$B$113:$CV$122,18,FALSE))</f>
        <v/>
      </c>
      <c r="AH71" s="609" t="str">
        <f>IF(B71="","",VLOOKUP(B71,入力シート!$B$113:$CV$122,21,FALSE))</f>
        <v/>
      </c>
      <c r="AI71" s="610"/>
      <c r="AJ71" s="610"/>
      <c r="AK71" s="610"/>
      <c r="AL71" s="610"/>
      <c r="AM71" s="610" t="str">
        <f>IF(B71="","",VLOOKUP(B71,入力シート!$B$113:$CV$122,25,FALSE))</f>
        <v/>
      </c>
      <c r="AN71" s="610"/>
      <c r="AO71" s="610"/>
      <c r="AP71" s="610"/>
      <c r="AQ71" s="610"/>
      <c r="AR71" s="610"/>
      <c r="AS71" s="610"/>
      <c r="AT71" s="610"/>
      <c r="AU71" s="610"/>
      <c r="AV71" s="41"/>
    </row>
    <row r="72" spans="2:48">
      <c r="B72" s="139" t="str">
        <f>IF(入力シート!D117="","",入力シート!B117)</f>
        <v/>
      </c>
      <c r="C72" s="324" t="str">
        <f>IF(B72="","",VLOOKUP(B72,入力シート!$B$113:$CV$122,3,FALSE))</f>
        <v/>
      </c>
      <c r="D72" s="324"/>
      <c r="E72" s="324"/>
      <c r="F72" s="324"/>
      <c r="G72" s="324"/>
      <c r="H72" s="324"/>
      <c r="I72" s="324"/>
      <c r="J72" s="324"/>
      <c r="K72" s="325"/>
      <c r="L72" s="178" t="str">
        <f t="shared" si="8"/>
        <v/>
      </c>
      <c r="M72" s="179"/>
      <c r="N72" s="179"/>
      <c r="O72" s="180"/>
      <c r="P72" s="178" t="str">
        <f>IF(B72="","",VLOOKUP(B72,入力シート!$B$113:$CV$122,49,FALSE))</f>
        <v/>
      </c>
      <c r="Q72" s="179"/>
      <c r="R72" s="179"/>
      <c r="S72" s="179"/>
      <c r="T72" s="64" t="str">
        <f>IF(入力シート!D117="","","-")</f>
        <v/>
      </c>
      <c r="U72" s="182" t="str">
        <f t="shared" si="9"/>
        <v/>
      </c>
      <c r="V72" s="185"/>
      <c r="W72" s="181" t="str">
        <f>IF(B72="","",VLOOKUP(B72,入力シート!$B$113:$CV$122,57,FALSE))</f>
        <v/>
      </c>
      <c r="X72" s="182"/>
      <c r="Y72" s="182"/>
      <c r="Z72" s="185"/>
      <c r="AA72" s="181" t="str">
        <f>IF(B72="","",VLOOKUP(B72,入力シート!$B$113:$CV$122,53,FALSE))</f>
        <v/>
      </c>
      <c r="AB72" s="182"/>
      <c r="AC72" s="182"/>
      <c r="AD72" s="185"/>
      <c r="AE72" s="35" t="str">
        <f>IF(B72="","",VLOOKUP(B72,入力シート!$B$113:$CV$122,15,FALSE))</f>
        <v/>
      </c>
      <c r="AF72" s="61" t="str">
        <f>IF(入力シート!D117="","","～")</f>
        <v/>
      </c>
      <c r="AG72" s="36" t="str">
        <f>IF(B72="","",VLOOKUP(B72,入力シート!$B$113:$CV$122,18,FALSE))</f>
        <v/>
      </c>
      <c r="AH72" s="609" t="str">
        <f>IF(B72="","",VLOOKUP(B72,入力シート!$B$113:$CV$122,21,FALSE))</f>
        <v/>
      </c>
      <c r="AI72" s="610"/>
      <c r="AJ72" s="610"/>
      <c r="AK72" s="610"/>
      <c r="AL72" s="610"/>
      <c r="AM72" s="610" t="str">
        <f>IF(B72="","",VLOOKUP(B72,入力シート!$B$113:$CV$122,25,FALSE))</f>
        <v/>
      </c>
      <c r="AN72" s="610"/>
      <c r="AO72" s="610"/>
      <c r="AP72" s="610"/>
      <c r="AQ72" s="610"/>
      <c r="AR72" s="610"/>
      <c r="AS72" s="610"/>
      <c r="AT72" s="610"/>
      <c r="AU72" s="610"/>
      <c r="AV72" s="41"/>
    </row>
    <row r="73" spans="2:48">
      <c r="B73" s="139" t="str">
        <f>IF(入力シート!D118="","",入力シート!B118)</f>
        <v/>
      </c>
      <c r="C73" s="324" t="str">
        <f>IF(B73="","",VLOOKUP(B73,入力シート!$B$113:$CV$122,3,FALSE))</f>
        <v/>
      </c>
      <c r="D73" s="324"/>
      <c r="E73" s="324"/>
      <c r="F73" s="324"/>
      <c r="G73" s="324"/>
      <c r="H73" s="324"/>
      <c r="I73" s="324"/>
      <c r="J73" s="324"/>
      <c r="K73" s="325"/>
      <c r="L73" s="178" t="str">
        <f t="shared" si="8"/>
        <v/>
      </c>
      <c r="M73" s="179"/>
      <c r="N73" s="179"/>
      <c r="O73" s="180"/>
      <c r="P73" s="178" t="str">
        <f>IF(B73="","",VLOOKUP(B73,入力シート!$B$113:$CV$122,49,FALSE))</f>
        <v/>
      </c>
      <c r="Q73" s="179"/>
      <c r="R73" s="179"/>
      <c r="S73" s="179"/>
      <c r="T73" s="64" t="str">
        <f>IF(入力シート!D118="","","-")</f>
        <v/>
      </c>
      <c r="U73" s="182" t="str">
        <f t="shared" si="9"/>
        <v/>
      </c>
      <c r="V73" s="185"/>
      <c r="W73" s="181" t="str">
        <f>IF(B73="","",VLOOKUP(B73,入力シート!$B$113:$CV$122,57,FALSE))</f>
        <v/>
      </c>
      <c r="X73" s="182"/>
      <c r="Y73" s="182"/>
      <c r="Z73" s="185"/>
      <c r="AA73" s="181" t="str">
        <f>IF(B73="","",VLOOKUP(B73,入力シート!$B$113:$CV$122,53,FALSE))</f>
        <v/>
      </c>
      <c r="AB73" s="182"/>
      <c r="AC73" s="182"/>
      <c r="AD73" s="185"/>
      <c r="AE73" s="35" t="str">
        <f>IF(B73="","",VLOOKUP(B73,入力シート!$B$113:$CV$122,15,FALSE))</f>
        <v/>
      </c>
      <c r="AF73" s="61" t="str">
        <f>IF(入力シート!D118="","","～")</f>
        <v/>
      </c>
      <c r="AG73" s="36" t="str">
        <f>IF(B73="","",VLOOKUP(B73,入力シート!$B$113:$CV$122,18,FALSE))</f>
        <v/>
      </c>
      <c r="AH73" s="609" t="str">
        <f>IF(B73="","",VLOOKUP(B73,入力シート!$B$113:$CV$122,21,FALSE))</f>
        <v/>
      </c>
      <c r="AI73" s="610"/>
      <c r="AJ73" s="610"/>
      <c r="AK73" s="610"/>
      <c r="AL73" s="610"/>
      <c r="AM73" s="610" t="str">
        <f>IF(B73="","",VLOOKUP(B73,入力シート!$B$113:$CV$122,25,FALSE))</f>
        <v/>
      </c>
      <c r="AN73" s="610"/>
      <c r="AO73" s="610"/>
      <c r="AP73" s="610"/>
      <c r="AQ73" s="610"/>
      <c r="AR73" s="610"/>
      <c r="AS73" s="610"/>
      <c r="AT73" s="610"/>
      <c r="AU73" s="610"/>
      <c r="AV73" s="41"/>
    </row>
    <row r="74" spans="2:48">
      <c r="B74" s="139" t="str">
        <f>IF(入力シート!D119="","",入力シート!B119)</f>
        <v/>
      </c>
      <c r="C74" s="324" t="str">
        <f>IF(B74="","",VLOOKUP(B74,入力シート!$B$113:$CV$122,3,FALSE))</f>
        <v/>
      </c>
      <c r="D74" s="324"/>
      <c r="E74" s="324"/>
      <c r="F74" s="324"/>
      <c r="G74" s="324"/>
      <c r="H74" s="324"/>
      <c r="I74" s="324"/>
      <c r="J74" s="324"/>
      <c r="K74" s="325"/>
      <c r="L74" s="178" t="str">
        <f t="shared" si="8"/>
        <v/>
      </c>
      <c r="M74" s="179"/>
      <c r="N74" s="179"/>
      <c r="O74" s="180"/>
      <c r="P74" s="178" t="str">
        <f>IF(B74="","",VLOOKUP(B74,入力シート!$B$113:$CV$122,49,FALSE))</f>
        <v/>
      </c>
      <c r="Q74" s="179"/>
      <c r="R74" s="179"/>
      <c r="S74" s="179"/>
      <c r="T74" s="64" t="str">
        <f>IF(入力シート!D119="","","-")</f>
        <v/>
      </c>
      <c r="U74" s="182" t="str">
        <f t="shared" si="9"/>
        <v/>
      </c>
      <c r="V74" s="185"/>
      <c r="W74" s="181" t="str">
        <f>IF(B74="","",VLOOKUP(B74,入力シート!$B$113:$CV$122,57,FALSE))</f>
        <v/>
      </c>
      <c r="X74" s="182"/>
      <c r="Y74" s="182"/>
      <c r="Z74" s="185"/>
      <c r="AA74" s="181" t="str">
        <f>IF(B74="","",VLOOKUP(B74,入力シート!$B$113:$CV$122,53,FALSE))</f>
        <v/>
      </c>
      <c r="AB74" s="182"/>
      <c r="AC74" s="182"/>
      <c r="AD74" s="185"/>
      <c r="AE74" s="35" t="str">
        <f>IF(B74="","",VLOOKUP(B74,入力シート!$B$113:$CV$122,15,FALSE))</f>
        <v/>
      </c>
      <c r="AF74" s="61" t="str">
        <f>IF(入力シート!D119="","","～")</f>
        <v/>
      </c>
      <c r="AG74" s="36" t="str">
        <f>IF(B74="","",VLOOKUP(B74,入力シート!$B$113:$CV$122,18,FALSE))</f>
        <v/>
      </c>
      <c r="AH74" s="609" t="str">
        <f>IF(B74="","",VLOOKUP(B74,入力シート!$B$113:$CV$122,21,FALSE))</f>
        <v/>
      </c>
      <c r="AI74" s="610"/>
      <c r="AJ74" s="610"/>
      <c r="AK74" s="610"/>
      <c r="AL74" s="610"/>
      <c r="AM74" s="610" t="str">
        <f>IF(B74="","",VLOOKUP(B74,入力シート!$B$113:$CV$122,25,FALSE))</f>
        <v/>
      </c>
      <c r="AN74" s="610"/>
      <c r="AO74" s="610"/>
      <c r="AP74" s="610"/>
      <c r="AQ74" s="610"/>
      <c r="AR74" s="610"/>
      <c r="AS74" s="610"/>
      <c r="AT74" s="610"/>
      <c r="AU74" s="610"/>
      <c r="AV74" s="41"/>
    </row>
    <row r="75" spans="2:48">
      <c r="B75" s="139" t="str">
        <f>IF(入力シート!D120="","",入力シート!B120)</f>
        <v/>
      </c>
      <c r="C75" s="324" t="str">
        <f>IF(B75="","",VLOOKUP(B75,入力シート!$B$113:$CV$122,3,FALSE))</f>
        <v/>
      </c>
      <c r="D75" s="324"/>
      <c r="E75" s="324"/>
      <c r="F75" s="324"/>
      <c r="G75" s="324"/>
      <c r="H75" s="324"/>
      <c r="I75" s="324"/>
      <c r="J75" s="324"/>
      <c r="K75" s="325"/>
      <c r="L75" s="178" t="str">
        <f t="shared" si="8"/>
        <v/>
      </c>
      <c r="M75" s="179"/>
      <c r="N75" s="179"/>
      <c r="O75" s="180"/>
      <c r="P75" s="178" t="str">
        <f>IF(B75="","",VLOOKUP(B75,入力シート!$B$113:$CV$122,49,FALSE))</f>
        <v/>
      </c>
      <c r="Q75" s="179"/>
      <c r="R75" s="179"/>
      <c r="S75" s="179"/>
      <c r="T75" s="64" t="str">
        <f>IF(入力シート!D120="","","-")</f>
        <v/>
      </c>
      <c r="U75" s="182" t="str">
        <f t="shared" si="9"/>
        <v/>
      </c>
      <c r="V75" s="185"/>
      <c r="W75" s="181" t="str">
        <f>IF(B75="","",VLOOKUP(B75,入力シート!$B$113:$CV$122,57,FALSE))</f>
        <v/>
      </c>
      <c r="X75" s="182"/>
      <c r="Y75" s="182"/>
      <c r="Z75" s="185"/>
      <c r="AA75" s="181" t="str">
        <f>IF(B75="","",VLOOKUP(B75,入力シート!$B$113:$CV$122,53,FALSE))</f>
        <v/>
      </c>
      <c r="AB75" s="182"/>
      <c r="AC75" s="182"/>
      <c r="AD75" s="185"/>
      <c r="AE75" s="35" t="str">
        <f>IF(B75="","",VLOOKUP(B75,入力シート!$B$113:$CV$122,15,FALSE))</f>
        <v/>
      </c>
      <c r="AF75" s="61" t="str">
        <f>IF(入力シート!D120="","","～")</f>
        <v/>
      </c>
      <c r="AG75" s="36" t="str">
        <f>IF(B75="","",VLOOKUP(B75,入力シート!$B$113:$CV$122,18,FALSE))</f>
        <v/>
      </c>
      <c r="AH75" s="609" t="str">
        <f>IF(B75="","",VLOOKUP(B75,入力シート!$B$113:$CV$122,21,FALSE))</f>
        <v/>
      </c>
      <c r="AI75" s="610"/>
      <c r="AJ75" s="610"/>
      <c r="AK75" s="610"/>
      <c r="AL75" s="610"/>
      <c r="AM75" s="610" t="str">
        <f>IF(B75="","",VLOOKUP(B75,入力シート!$B$113:$CV$122,25,FALSE))</f>
        <v/>
      </c>
      <c r="AN75" s="610"/>
      <c r="AO75" s="610"/>
      <c r="AP75" s="610"/>
      <c r="AQ75" s="610"/>
      <c r="AR75" s="610"/>
      <c r="AS75" s="610"/>
      <c r="AT75" s="610"/>
      <c r="AU75" s="610"/>
      <c r="AV75" s="41"/>
    </row>
    <row r="76" spans="2:48">
      <c r="B76" s="139" t="str">
        <f>IF(入力シート!D121="","",入力シート!B121)</f>
        <v/>
      </c>
      <c r="C76" s="324" t="str">
        <f>IF(B76="","",VLOOKUP(B76,入力シート!$B$113:$CV$122,3,FALSE))</f>
        <v/>
      </c>
      <c r="D76" s="324"/>
      <c r="E76" s="324"/>
      <c r="F76" s="324"/>
      <c r="G76" s="324"/>
      <c r="H76" s="324"/>
      <c r="I76" s="324"/>
      <c r="J76" s="324"/>
      <c r="K76" s="325"/>
      <c r="L76" s="178" t="str">
        <f t="shared" si="8"/>
        <v/>
      </c>
      <c r="M76" s="179"/>
      <c r="N76" s="179"/>
      <c r="O76" s="180"/>
      <c r="P76" s="178" t="str">
        <f>IF(B76="","",VLOOKUP(B76,入力シート!$B$113:$CV$122,49,FALSE))</f>
        <v/>
      </c>
      <c r="Q76" s="179"/>
      <c r="R76" s="179"/>
      <c r="S76" s="179"/>
      <c r="T76" s="64" t="str">
        <f>IF(入力シート!D121="","","-")</f>
        <v/>
      </c>
      <c r="U76" s="182" t="str">
        <f t="shared" si="9"/>
        <v/>
      </c>
      <c r="V76" s="185"/>
      <c r="W76" s="181" t="str">
        <f>IF(B76="","",VLOOKUP(B76,入力シート!$B$113:$CV$122,57,FALSE))</f>
        <v/>
      </c>
      <c r="X76" s="182"/>
      <c r="Y76" s="182"/>
      <c r="Z76" s="185"/>
      <c r="AA76" s="181" t="str">
        <f>IF(B76="","",VLOOKUP(B76,入力シート!$B$113:$CV$122,53,FALSE))</f>
        <v/>
      </c>
      <c r="AB76" s="182"/>
      <c r="AC76" s="182"/>
      <c r="AD76" s="185"/>
      <c r="AE76" s="35" t="str">
        <f>IF(B76="","",VLOOKUP(B76,入力シート!$B$113:$CV$122,15,FALSE))</f>
        <v/>
      </c>
      <c r="AF76" s="61" t="str">
        <f>IF(入力シート!D121="","","～")</f>
        <v/>
      </c>
      <c r="AG76" s="36" t="str">
        <f>IF(B76="","",VLOOKUP(B76,入力シート!$B$113:$CV$122,18,FALSE))</f>
        <v/>
      </c>
      <c r="AH76" s="609" t="str">
        <f>IF(B76="","",VLOOKUP(B76,入力シート!$B$113:$CV$122,21,FALSE))</f>
        <v/>
      </c>
      <c r="AI76" s="610"/>
      <c r="AJ76" s="610"/>
      <c r="AK76" s="610"/>
      <c r="AL76" s="610"/>
      <c r="AM76" s="610" t="str">
        <f>IF(B76="","",VLOOKUP(B76,入力シート!$B$113:$CV$122,25,FALSE))</f>
        <v/>
      </c>
      <c r="AN76" s="610"/>
      <c r="AO76" s="610"/>
      <c r="AP76" s="610"/>
      <c r="AQ76" s="610"/>
      <c r="AR76" s="610"/>
      <c r="AS76" s="610"/>
      <c r="AT76" s="610"/>
      <c r="AU76" s="610"/>
      <c r="AV76" s="41"/>
    </row>
    <row r="77" spans="2:48">
      <c r="B77" s="139" t="str">
        <f>IF(入力シート!D122="","",入力シート!B122)</f>
        <v/>
      </c>
      <c r="C77" s="324" t="str">
        <f>IF(B77="","",VLOOKUP(B77,入力シート!$B$113:$CV$122,3,FALSE))</f>
        <v/>
      </c>
      <c r="D77" s="324"/>
      <c r="E77" s="324"/>
      <c r="F77" s="324"/>
      <c r="G77" s="324"/>
      <c r="H77" s="324"/>
      <c r="I77" s="324"/>
      <c r="J77" s="324"/>
      <c r="K77" s="325"/>
      <c r="L77" s="178" t="str">
        <f t="shared" si="8"/>
        <v/>
      </c>
      <c r="M77" s="179"/>
      <c r="N77" s="179"/>
      <c r="O77" s="180"/>
      <c r="P77" s="178" t="str">
        <f>IF(B77="","",VLOOKUP(B77,入力シート!$B$113:$CV$122,49,FALSE))</f>
        <v/>
      </c>
      <c r="Q77" s="179"/>
      <c r="R77" s="179"/>
      <c r="S77" s="179"/>
      <c r="T77" s="64" t="str">
        <f>IF(入力シート!D122="","","-")</f>
        <v/>
      </c>
      <c r="U77" s="182" t="str">
        <f t="shared" si="9"/>
        <v/>
      </c>
      <c r="V77" s="185"/>
      <c r="W77" s="181" t="str">
        <f>IF(B77="","",VLOOKUP(B77,入力シート!$B$113:$CV$122,57,FALSE))</f>
        <v/>
      </c>
      <c r="X77" s="182"/>
      <c r="Y77" s="182"/>
      <c r="Z77" s="185"/>
      <c r="AA77" s="181" t="str">
        <f>IF(B77="","",VLOOKUP(B77,入力シート!$B$113:$CV$122,53,FALSE))</f>
        <v/>
      </c>
      <c r="AB77" s="182"/>
      <c r="AC77" s="182"/>
      <c r="AD77" s="185"/>
      <c r="AE77" s="35" t="str">
        <f>IF(B77="","",VLOOKUP(B77,入力シート!$B$113:$CV$122,15,FALSE))</f>
        <v/>
      </c>
      <c r="AF77" s="61" t="str">
        <f>IF(入力シート!D122="","","～")</f>
        <v/>
      </c>
      <c r="AG77" s="36" t="str">
        <f>IF(B77="","",VLOOKUP(B77,入力シート!$B$113:$CV$122,18,FALSE))</f>
        <v/>
      </c>
      <c r="AH77" s="609" t="str">
        <f>IF(B77="","",VLOOKUP(B77,入力シート!$B$113:$CV$122,21,FALSE))</f>
        <v/>
      </c>
      <c r="AI77" s="610"/>
      <c r="AJ77" s="610"/>
      <c r="AK77" s="610"/>
      <c r="AL77" s="610"/>
      <c r="AM77" s="610" t="str">
        <f>IF(B77="","",VLOOKUP(B77,入力シート!$B$113:$CV$122,25,FALSE))</f>
        <v/>
      </c>
      <c r="AN77" s="610"/>
      <c r="AO77" s="610"/>
      <c r="AP77" s="610"/>
      <c r="AQ77" s="610"/>
      <c r="AR77" s="610"/>
      <c r="AS77" s="610"/>
      <c r="AT77" s="610"/>
      <c r="AU77" s="610"/>
      <c r="AV77" s="41"/>
    </row>
    <row r="78" spans="2:48">
      <c r="B78" s="14"/>
      <c r="C78" s="32"/>
      <c r="D78" s="32"/>
      <c r="E78" s="32"/>
      <c r="F78" s="32"/>
      <c r="G78" s="32"/>
      <c r="H78" s="32"/>
      <c r="I78" s="32"/>
      <c r="J78" s="32"/>
      <c r="K78" s="33"/>
      <c r="L78" s="65"/>
      <c r="M78" s="66"/>
      <c r="N78" s="66"/>
      <c r="O78" s="67"/>
      <c r="P78" s="68"/>
      <c r="Q78" s="64"/>
      <c r="R78" s="64"/>
      <c r="S78" s="64"/>
      <c r="T78" s="64"/>
      <c r="U78" s="64"/>
      <c r="V78" s="69"/>
      <c r="W78" s="68"/>
      <c r="X78" s="64"/>
      <c r="Y78" s="64"/>
      <c r="Z78" s="69"/>
      <c r="AA78" s="57"/>
      <c r="AB78" s="58"/>
      <c r="AC78" s="58"/>
      <c r="AD78" s="59"/>
      <c r="AE78" s="101"/>
      <c r="AF78" s="61"/>
      <c r="AG78" s="102"/>
      <c r="AH78" s="29"/>
      <c r="AI78" s="30"/>
      <c r="AJ78" s="30"/>
      <c r="AK78" s="30"/>
      <c r="AL78" s="30"/>
      <c r="AM78" s="30"/>
      <c r="AN78" s="30"/>
      <c r="AO78" s="30"/>
      <c r="AP78" s="30"/>
      <c r="AQ78" s="30"/>
      <c r="AR78" s="30"/>
      <c r="AS78" s="30"/>
      <c r="AT78" s="30"/>
      <c r="AU78" s="30"/>
      <c r="AV78" s="41"/>
    </row>
    <row r="79" spans="2:48">
      <c r="B79" s="370" t="s">
        <v>78</v>
      </c>
      <c r="C79" s="371"/>
      <c r="D79" s="371"/>
      <c r="E79" s="371"/>
      <c r="F79" s="371"/>
      <c r="G79" s="371"/>
      <c r="H79" s="371"/>
      <c r="I79" s="371"/>
      <c r="J79" s="371"/>
      <c r="K79" s="372"/>
      <c r="L79" s="65"/>
      <c r="M79" s="66"/>
      <c r="N79" s="66"/>
      <c r="O79" s="67"/>
      <c r="P79" s="68"/>
      <c r="Q79" s="64"/>
      <c r="R79" s="64"/>
      <c r="S79" s="64"/>
      <c r="T79" s="64"/>
      <c r="U79" s="64"/>
      <c r="V79" s="69"/>
      <c r="W79" s="68"/>
      <c r="X79" s="64"/>
      <c r="Y79" s="64"/>
      <c r="Z79" s="69"/>
      <c r="AA79" s="57"/>
      <c r="AB79" s="58"/>
      <c r="AC79" s="58"/>
      <c r="AD79" s="59"/>
      <c r="AE79" s="101"/>
      <c r="AF79" s="61"/>
      <c r="AG79" s="102"/>
      <c r="AH79" s="319"/>
      <c r="AI79" s="240"/>
      <c r="AJ79" s="240"/>
      <c r="AK79" s="240"/>
      <c r="AL79" s="240"/>
      <c r="AM79" s="240"/>
      <c r="AN79" s="240"/>
      <c r="AO79" s="240"/>
      <c r="AP79" s="240"/>
      <c r="AQ79" s="240"/>
      <c r="AR79" s="240"/>
      <c r="AS79" s="240"/>
      <c r="AT79" s="240"/>
      <c r="AU79" s="240"/>
      <c r="AV79" s="41"/>
    </row>
    <row r="80" spans="2:48">
      <c r="B80" s="14"/>
      <c r="C80" s="371" t="s">
        <v>77</v>
      </c>
      <c r="D80" s="371"/>
      <c r="E80" s="371"/>
      <c r="F80" s="371"/>
      <c r="G80" s="371"/>
      <c r="H80" s="371"/>
      <c r="I80" s="371"/>
      <c r="J80" s="371"/>
      <c r="K80" s="372"/>
      <c r="L80" s="65"/>
      <c r="M80" s="66"/>
      <c r="N80" s="66"/>
      <c r="O80" s="67"/>
      <c r="P80" s="68"/>
      <c r="Q80" s="64"/>
      <c r="R80" s="64"/>
      <c r="S80" s="64"/>
      <c r="T80" s="64"/>
      <c r="U80" s="64"/>
      <c r="V80" s="69"/>
      <c r="W80" s="312">
        <f>SUM(W81:Z90)</f>
        <v>0</v>
      </c>
      <c r="X80" s="313"/>
      <c r="Y80" s="313"/>
      <c r="Z80" s="314"/>
      <c r="AA80" s="57"/>
      <c r="AB80" s="58"/>
      <c r="AC80" s="58"/>
      <c r="AD80" s="59"/>
      <c r="AE80" s="101"/>
      <c r="AF80" s="61"/>
      <c r="AG80" s="102"/>
      <c r="AH80" s="315" t="s">
        <v>317</v>
      </c>
      <c r="AI80" s="316"/>
      <c r="AJ80" s="316"/>
      <c r="AK80" s="316"/>
      <c r="AL80" s="316"/>
      <c r="AM80" s="316"/>
      <c r="AN80" s="316"/>
      <c r="AO80" s="316"/>
      <c r="AP80" s="316"/>
      <c r="AQ80" s="316"/>
      <c r="AR80" s="316"/>
      <c r="AS80" s="316"/>
      <c r="AT80" s="316"/>
      <c r="AU80" s="317"/>
      <c r="AV80" s="41"/>
    </row>
    <row r="81" spans="2:48">
      <c r="B81" s="139" t="str">
        <f>IF(入力シート!D113="","",入力シート!B113)</f>
        <v/>
      </c>
      <c r="C81" s="324" t="str">
        <f>IF(B81="","",VLOOKUP(B81,入力シート!$B$113:$CV$122,3,FALSE))</f>
        <v/>
      </c>
      <c r="D81" s="324"/>
      <c r="E81" s="324"/>
      <c r="F81" s="324"/>
      <c r="G81" s="324"/>
      <c r="H81" s="324"/>
      <c r="I81" s="324"/>
      <c r="J81" s="324"/>
      <c r="K81" s="325"/>
      <c r="L81" s="178" t="str">
        <f>P81</f>
        <v/>
      </c>
      <c r="M81" s="179"/>
      <c r="N81" s="179"/>
      <c r="O81" s="180"/>
      <c r="P81" s="181" t="str">
        <f>IF(B81="","",SUM((VLOOKUP(B81,入力シート!$B$113:$CV$122,61,FALSE)),(VLOOKUP(B81,入力シート!$B$113:$CV$122,64,FALSE)),(VLOOKUP(B81,入力シート!$B$113:$CV$122,67,FALSE)),(VLOOKUP(B81,入力シート!$B$113:$CV$122,70,FALSE))))</f>
        <v/>
      </c>
      <c r="Q81" s="182"/>
      <c r="R81" s="182"/>
      <c r="S81" s="182"/>
      <c r="T81" s="64" t="str">
        <f>IF(入力シート!D113="","","-")</f>
        <v/>
      </c>
      <c r="U81" s="182" t="str">
        <f>AA81</f>
        <v/>
      </c>
      <c r="V81" s="185"/>
      <c r="W81" s="181" t="str">
        <f>IF(B81="","",VLOOKUP(B81,入力シート!$B$113:$CV$122,77,FALSE))</f>
        <v/>
      </c>
      <c r="X81" s="182"/>
      <c r="Y81" s="182"/>
      <c r="Z81" s="185"/>
      <c r="AA81" s="186" t="str">
        <f>IF(B81="","",VLOOKUP(B81,入力シート!$B$113:$CV$122,73,FALSE))</f>
        <v/>
      </c>
      <c r="AB81" s="187"/>
      <c r="AC81" s="187"/>
      <c r="AD81" s="188"/>
      <c r="AE81" s="35" t="str">
        <f>IF(入力シート!D113="","",入力シート!P113)</f>
        <v/>
      </c>
      <c r="AF81" s="61" t="str">
        <f>IF(入力シート!D113="","","～")</f>
        <v/>
      </c>
      <c r="AG81" s="36" t="str">
        <f>IF(入力シート!D113="","",入力シート!S113)</f>
        <v/>
      </c>
      <c r="AH81" s="609" t="str">
        <f>IF(入力シート!D113="","",入力シート!CD113)</f>
        <v/>
      </c>
      <c r="AI81" s="610"/>
      <c r="AJ81" s="610"/>
      <c r="AK81" s="610"/>
      <c r="AL81" s="610"/>
      <c r="AM81" s="610" t="str">
        <f>IF(入力シート!D113="","",入力シート!CL113)</f>
        <v/>
      </c>
      <c r="AN81" s="610"/>
      <c r="AO81" s="610"/>
      <c r="AP81" s="610"/>
      <c r="AQ81" s="610"/>
      <c r="AR81" s="610"/>
      <c r="AS81" s="610"/>
      <c r="AT81" s="610"/>
      <c r="AU81" s="610"/>
      <c r="AV81" s="41"/>
    </row>
    <row r="82" spans="2:48">
      <c r="B82" s="139" t="str">
        <f>IF(入力シート!D114="","",入力シート!B114)</f>
        <v/>
      </c>
      <c r="C82" s="324" t="str">
        <f>IF(B82="","",VLOOKUP(B82,入力シート!$B$113:$CV$122,3,FALSE))</f>
        <v/>
      </c>
      <c r="D82" s="324"/>
      <c r="E82" s="324"/>
      <c r="F82" s="324"/>
      <c r="G82" s="324"/>
      <c r="H82" s="324"/>
      <c r="I82" s="324"/>
      <c r="J82" s="324"/>
      <c r="K82" s="325"/>
      <c r="L82" s="178" t="str">
        <f t="shared" ref="L82:L90" si="10">P82</f>
        <v/>
      </c>
      <c r="M82" s="179"/>
      <c r="N82" s="179"/>
      <c r="O82" s="180"/>
      <c r="P82" s="181" t="str">
        <f>IF(B82="","",SUM((VLOOKUP(B82,入力シート!$B$113:$CV$122,61,FALSE)),(VLOOKUP(B82,入力シート!$B$113:$CV$122,64,FALSE)),(VLOOKUP(B82,入力シート!$B$113:$CV$122,67,FALSE)),(VLOOKUP(B82,入力シート!$B$113:$CV$122,70,FALSE))))</f>
        <v/>
      </c>
      <c r="Q82" s="182"/>
      <c r="R82" s="182"/>
      <c r="S82" s="182"/>
      <c r="T82" s="64" t="str">
        <f>IF(入力シート!D114="","","-")</f>
        <v/>
      </c>
      <c r="U82" s="182" t="str">
        <f t="shared" ref="U82:U90" si="11">AA82</f>
        <v/>
      </c>
      <c r="V82" s="185"/>
      <c r="W82" s="181" t="str">
        <f>IF(B82="","",VLOOKUP(B82,入力シート!$B$113:$CV$122,77,FALSE))</f>
        <v/>
      </c>
      <c r="X82" s="182"/>
      <c r="Y82" s="182"/>
      <c r="Z82" s="185"/>
      <c r="AA82" s="186" t="str">
        <f>IF(B82="","",VLOOKUP(B82,入力シート!$B$113:$CV$122,73,FALSE))</f>
        <v/>
      </c>
      <c r="AB82" s="187"/>
      <c r="AC82" s="187"/>
      <c r="AD82" s="188"/>
      <c r="AE82" s="35" t="str">
        <f>IF(入力シート!D114="","",入力シート!P114)</f>
        <v/>
      </c>
      <c r="AF82" s="61" t="str">
        <f>IF(入力シート!D114="","","～")</f>
        <v/>
      </c>
      <c r="AG82" s="36" t="str">
        <f>IF(入力シート!D114="","",入力シート!S114)</f>
        <v/>
      </c>
      <c r="AH82" s="609" t="str">
        <f>IF(入力シート!D114="","",入力シート!CD114)</f>
        <v/>
      </c>
      <c r="AI82" s="610"/>
      <c r="AJ82" s="610"/>
      <c r="AK82" s="610"/>
      <c r="AL82" s="610"/>
      <c r="AM82" s="610" t="str">
        <f>IF(入力シート!D114="","",入力シート!CL114)</f>
        <v/>
      </c>
      <c r="AN82" s="610"/>
      <c r="AO82" s="610"/>
      <c r="AP82" s="610"/>
      <c r="AQ82" s="610"/>
      <c r="AR82" s="610"/>
      <c r="AS82" s="610"/>
      <c r="AT82" s="610"/>
      <c r="AU82" s="610"/>
      <c r="AV82" s="41"/>
    </row>
    <row r="83" spans="2:48">
      <c r="B83" s="139" t="str">
        <f>IF(入力シート!D115="","",入力シート!B115)</f>
        <v/>
      </c>
      <c r="C83" s="324" t="str">
        <f>IF(B83="","",VLOOKUP(B83,入力シート!$B$113:$CV$122,3,FALSE))</f>
        <v/>
      </c>
      <c r="D83" s="324"/>
      <c r="E83" s="324"/>
      <c r="F83" s="324"/>
      <c r="G83" s="324"/>
      <c r="H83" s="324"/>
      <c r="I83" s="324"/>
      <c r="J83" s="324"/>
      <c r="K83" s="325"/>
      <c r="L83" s="178" t="str">
        <f t="shared" si="10"/>
        <v/>
      </c>
      <c r="M83" s="179"/>
      <c r="N83" s="179"/>
      <c r="O83" s="180"/>
      <c r="P83" s="181" t="str">
        <f>IF(B83="","",SUM((VLOOKUP(B83,入力シート!$B$113:$CV$122,61,FALSE)),(VLOOKUP(B83,入力シート!$B$113:$CV$122,64,FALSE)),(VLOOKUP(B83,入力シート!$B$113:$CV$122,67,FALSE)),(VLOOKUP(B83,入力シート!$B$113:$CV$122,70,FALSE))))</f>
        <v/>
      </c>
      <c r="Q83" s="182"/>
      <c r="R83" s="182"/>
      <c r="S83" s="182"/>
      <c r="T83" s="64" t="str">
        <f>IF(入力シート!D115="","","-")</f>
        <v/>
      </c>
      <c r="U83" s="182" t="str">
        <f t="shared" si="11"/>
        <v/>
      </c>
      <c r="V83" s="185"/>
      <c r="W83" s="181" t="str">
        <f>IF(B83="","",VLOOKUP(B83,入力シート!$B$113:$CV$122,77,FALSE))</f>
        <v/>
      </c>
      <c r="X83" s="182"/>
      <c r="Y83" s="182"/>
      <c r="Z83" s="185"/>
      <c r="AA83" s="186" t="str">
        <f>IF(B83="","",VLOOKUP(B83,入力シート!$B$113:$CV$122,73,FALSE))</f>
        <v/>
      </c>
      <c r="AB83" s="187"/>
      <c r="AC83" s="187"/>
      <c r="AD83" s="188"/>
      <c r="AE83" s="35" t="str">
        <f>IF(入力シート!D115="","",入力シート!P115)</f>
        <v/>
      </c>
      <c r="AF83" s="61" t="str">
        <f>IF(入力シート!D115="","","～")</f>
        <v/>
      </c>
      <c r="AG83" s="36" t="str">
        <f>IF(入力シート!D115="","",入力シート!S115)</f>
        <v/>
      </c>
      <c r="AH83" s="609" t="str">
        <f>IF(入力シート!D115="","",入力シート!CD115)</f>
        <v/>
      </c>
      <c r="AI83" s="610"/>
      <c r="AJ83" s="610"/>
      <c r="AK83" s="610"/>
      <c r="AL83" s="610"/>
      <c r="AM83" s="610" t="str">
        <f>IF(入力シート!D115="","",入力シート!CL115)</f>
        <v/>
      </c>
      <c r="AN83" s="610"/>
      <c r="AO83" s="610"/>
      <c r="AP83" s="610"/>
      <c r="AQ83" s="610"/>
      <c r="AR83" s="610"/>
      <c r="AS83" s="610"/>
      <c r="AT83" s="610"/>
      <c r="AU83" s="610"/>
      <c r="AV83" s="41"/>
    </row>
    <row r="84" spans="2:48">
      <c r="B84" s="139" t="str">
        <f>IF(入力シート!D116="","",入力シート!B116)</f>
        <v/>
      </c>
      <c r="C84" s="324" t="str">
        <f>IF(B84="","",VLOOKUP(B84,入力シート!$B$113:$CV$122,3,FALSE))</f>
        <v/>
      </c>
      <c r="D84" s="324"/>
      <c r="E84" s="324"/>
      <c r="F84" s="324"/>
      <c r="G84" s="324"/>
      <c r="H84" s="324"/>
      <c r="I84" s="324"/>
      <c r="J84" s="324"/>
      <c r="K84" s="325"/>
      <c r="L84" s="178" t="str">
        <f t="shared" si="10"/>
        <v/>
      </c>
      <c r="M84" s="179"/>
      <c r="N84" s="179"/>
      <c r="O84" s="180"/>
      <c r="P84" s="181" t="str">
        <f>IF(B84="","",SUM((VLOOKUP(B84,入力シート!$B$113:$CV$122,61,FALSE)),(VLOOKUP(B84,入力シート!$B$113:$CV$122,64,FALSE)),(VLOOKUP(B84,入力シート!$B$113:$CV$122,67,FALSE)),(VLOOKUP(B84,入力シート!$B$113:$CV$122,70,FALSE))))</f>
        <v/>
      </c>
      <c r="Q84" s="182"/>
      <c r="R84" s="182"/>
      <c r="S84" s="182"/>
      <c r="T84" s="64" t="str">
        <f>IF(入力シート!D116="","","-")</f>
        <v/>
      </c>
      <c r="U84" s="182" t="str">
        <f t="shared" si="11"/>
        <v/>
      </c>
      <c r="V84" s="185"/>
      <c r="W84" s="181" t="str">
        <f>IF(B84="","",VLOOKUP(B84,入力シート!$B$113:$CV$122,77,FALSE))</f>
        <v/>
      </c>
      <c r="X84" s="182"/>
      <c r="Y84" s="182"/>
      <c r="Z84" s="185"/>
      <c r="AA84" s="186" t="str">
        <f>IF(B84="","",VLOOKUP(B84,入力シート!$B$113:$CV$122,73,FALSE))</f>
        <v/>
      </c>
      <c r="AB84" s="187"/>
      <c r="AC84" s="187"/>
      <c r="AD84" s="188"/>
      <c r="AE84" s="35" t="str">
        <f>IF(入力シート!D116="","",入力シート!P116)</f>
        <v/>
      </c>
      <c r="AF84" s="61" t="str">
        <f>IF(入力シート!D116="","","～")</f>
        <v/>
      </c>
      <c r="AG84" s="36" t="str">
        <f>IF(入力シート!D116="","",入力シート!S116)</f>
        <v/>
      </c>
      <c r="AH84" s="609" t="str">
        <f>IF(入力シート!D116="","",入力シート!CD116)</f>
        <v/>
      </c>
      <c r="AI84" s="610"/>
      <c r="AJ84" s="610"/>
      <c r="AK84" s="610"/>
      <c r="AL84" s="610"/>
      <c r="AM84" s="610" t="str">
        <f>IF(入力シート!D116="","",入力シート!CL116)</f>
        <v/>
      </c>
      <c r="AN84" s="610"/>
      <c r="AO84" s="610"/>
      <c r="AP84" s="610"/>
      <c r="AQ84" s="610"/>
      <c r="AR84" s="610"/>
      <c r="AS84" s="610"/>
      <c r="AT84" s="610"/>
      <c r="AU84" s="610"/>
      <c r="AV84" s="41"/>
    </row>
    <row r="85" spans="2:48">
      <c r="B85" s="139" t="str">
        <f>IF(入力シート!D117="","",入力シート!B117)</f>
        <v/>
      </c>
      <c r="C85" s="324" t="str">
        <f>IF(B85="","",VLOOKUP(B85,入力シート!$B$113:$CV$122,3,FALSE))</f>
        <v/>
      </c>
      <c r="D85" s="324"/>
      <c r="E85" s="324"/>
      <c r="F85" s="324"/>
      <c r="G85" s="324"/>
      <c r="H85" s="324"/>
      <c r="I85" s="324"/>
      <c r="J85" s="324"/>
      <c r="K85" s="325"/>
      <c r="L85" s="178" t="str">
        <f t="shared" si="10"/>
        <v/>
      </c>
      <c r="M85" s="179"/>
      <c r="N85" s="179"/>
      <c r="O85" s="180"/>
      <c r="P85" s="181" t="str">
        <f>IF(B85="","",SUM((VLOOKUP(B85,入力シート!$B$113:$CV$122,61,FALSE)),(VLOOKUP(B85,入力シート!$B$113:$CV$122,64,FALSE)),(VLOOKUP(B85,入力シート!$B$113:$CV$122,67,FALSE)),(VLOOKUP(B85,入力シート!$B$113:$CV$122,70,FALSE))))</f>
        <v/>
      </c>
      <c r="Q85" s="182"/>
      <c r="R85" s="182"/>
      <c r="S85" s="182"/>
      <c r="T85" s="64" t="str">
        <f>IF(入力シート!D117="","","-")</f>
        <v/>
      </c>
      <c r="U85" s="182" t="str">
        <f t="shared" si="11"/>
        <v/>
      </c>
      <c r="V85" s="185"/>
      <c r="W85" s="181" t="str">
        <f>IF(B85="","",VLOOKUP(B85,入力シート!$B$113:$CV$122,77,FALSE))</f>
        <v/>
      </c>
      <c r="X85" s="182"/>
      <c r="Y85" s="182"/>
      <c r="Z85" s="185"/>
      <c r="AA85" s="186" t="str">
        <f>IF(B85="","",VLOOKUP(B85,入力シート!$B$113:$CV$122,73,FALSE))</f>
        <v/>
      </c>
      <c r="AB85" s="187"/>
      <c r="AC85" s="187"/>
      <c r="AD85" s="188"/>
      <c r="AE85" s="35" t="str">
        <f>IF(入力シート!D117="","",入力シート!P117)</f>
        <v/>
      </c>
      <c r="AF85" s="61" t="str">
        <f>IF(入力シート!D117="","","～")</f>
        <v/>
      </c>
      <c r="AG85" s="36" t="str">
        <f>IF(入力シート!D117="","",入力シート!S117)</f>
        <v/>
      </c>
      <c r="AH85" s="609" t="str">
        <f>IF(入力シート!D117="","",入力シート!CD117)</f>
        <v/>
      </c>
      <c r="AI85" s="610"/>
      <c r="AJ85" s="610"/>
      <c r="AK85" s="610"/>
      <c r="AL85" s="610"/>
      <c r="AM85" s="610" t="str">
        <f>IF(入力シート!D117="","",入力シート!CL117)</f>
        <v/>
      </c>
      <c r="AN85" s="610"/>
      <c r="AO85" s="610"/>
      <c r="AP85" s="610"/>
      <c r="AQ85" s="610"/>
      <c r="AR85" s="610"/>
      <c r="AS85" s="610"/>
      <c r="AT85" s="610"/>
      <c r="AU85" s="610"/>
      <c r="AV85" s="41"/>
    </row>
    <row r="86" spans="2:48">
      <c r="B86" s="139" t="str">
        <f>IF(入力シート!D118="","",入力シート!B118)</f>
        <v/>
      </c>
      <c r="C86" s="324" t="str">
        <f>IF(B86="","",VLOOKUP(B86,入力シート!$B$113:$CV$122,3,FALSE))</f>
        <v/>
      </c>
      <c r="D86" s="324"/>
      <c r="E86" s="324"/>
      <c r="F86" s="324"/>
      <c r="G86" s="324"/>
      <c r="H86" s="324"/>
      <c r="I86" s="324"/>
      <c r="J86" s="324"/>
      <c r="K86" s="325"/>
      <c r="L86" s="178" t="str">
        <f t="shared" si="10"/>
        <v/>
      </c>
      <c r="M86" s="179"/>
      <c r="N86" s="179"/>
      <c r="O86" s="180"/>
      <c r="P86" s="181" t="str">
        <f>IF(B86="","",SUM((VLOOKUP(B86,入力シート!$B$113:$CV$122,61,FALSE)),(VLOOKUP(B86,入力シート!$B$113:$CV$122,64,FALSE)),(VLOOKUP(B86,入力シート!$B$113:$CV$122,67,FALSE)),(VLOOKUP(B86,入力シート!$B$113:$CV$122,70,FALSE))))</f>
        <v/>
      </c>
      <c r="Q86" s="182"/>
      <c r="R86" s="182"/>
      <c r="S86" s="182"/>
      <c r="T86" s="64" t="str">
        <f>IF(入力シート!D118="","","-")</f>
        <v/>
      </c>
      <c r="U86" s="182" t="str">
        <f t="shared" si="11"/>
        <v/>
      </c>
      <c r="V86" s="185"/>
      <c r="W86" s="181" t="str">
        <f>IF(B86="","",VLOOKUP(B86,入力シート!$B$113:$CV$122,77,FALSE))</f>
        <v/>
      </c>
      <c r="X86" s="182"/>
      <c r="Y86" s="182"/>
      <c r="Z86" s="185"/>
      <c r="AA86" s="186" t="str">
        <f>IF(B86="","",VLOOKUP(B86,入力シート!$B$113:$CV$122,73,FALSE))</f>
        <v/>
      </c>
      <c r="AB86" s="187"/>
      <c r="AC86" s="187"/>
      <c r="AD86" s="188"/>
      <c r="AE86" s="35" t="str">
        <f>IF(入力シート!D118="","",入力シート!P118)</f>
        <v/>
      </c>
      <c r="AF86" s="61" t="str">
        <f>IF(入力シート!D118="","","～")</f>
        <v/>
      </c>
      <c r="AG86" s="36" t="str">
        <f>IF(入力シート!D118="","",入力シート!S118)</f>
        <v/>
      </c>
      <c r="AH86" s="609" t="str">
        <f>IF(入力シート!D118="","",入力シート!CD118)</f>
        <v/>
      </c>
      <c r="AI86" s="610"/>
      <c r="AJ86" s="610"/>
      <c r="AK86" s="610"/>
      <c r="AL86" s="610"/>
      <c r="AM86" s="610" t="str">
        <f>IF(入力シート!D118="","",入力シート!CL118)</f>
        <v/>
      </c>
      <c r="AN86" s="610"/>
      <c r="AO86" s="610"/>
      <c r="AP86" s="610"/>
      <c r="AQ86" s="610"/>
      <c r="AR86" s="610"/>
      <c r="AS86" s="610"/>
      <c r="AT86" s="610"/>
      <c r="AU86" s="610"/>
      <c r="AV86" s="41"/>
    </row>
    <row r="87" spans="2:48">
      <c r="B87" s="139" t="str">
        <f>IF(入力シート!D119="","",入力シート!B119)</f>
        <v/>
      </c>
      <c r="C87" s="324" t="str">
        <f>IF(B87="","",VLOOKUP(B87,入力シート!$B$113:$CV$122,3,FALSE))</f>
        <v/>
      </c>
      <c r="D87" s="324"/>
      <c r="E87" s="324"/>
      <c r="F87" s="324"/>
      <c r="G87" s="324"/>
      <c r="H87" s="324"/>
      <c r="I87" s="324"/>
      <c r="J87" s="324"/>
      <c r="K87" s="325"/>
      <c r="L87" s="178" t="str">
        <f t="shared" si="10"/>
        <v/>
      </c>
      <c r="M87" s="179"/>
      <c r="N87" s="179"/>
      <c r="O87" s="180"/>
      <c r="P87" s="181" t="str">
        <f>IF(B87="","",SUM((VLOOKUP(B87,入力シート!$B$113:$CV$122,61,FALSE)),(VLOOKUP(B87,入力シート!$B$113:$CV$122,64,FALSE)),(VLOOKUP(B87,入力シート!$B$113:$CV$122,67,FALSE)),(VLOOKUP(B87,入力シート!$B$113:$CV$122,70,FALSE))))</f>
        <v/>
      </c>
      <c r="Q87" s="182"/>
      <c r="R87" s="182"/>
      <c r="S87" s="182"/>
      <c r="T87" s="64" t="str">
        <f>IF(入力シート!D119="","","-")</f>
        <v/>
      </c>
      <c r="U87" s="182" t="str">
        <f t="shared" si="11"/>
        <v/>
      </c>
      <c r="V87" s="185"/>
      <c r="W87" s="181" t="str">
        <f>IF(B87="","",VLOOKUP(B87,入力シート!$B$113:$CV$122,77,FALSE))</f>
        <v/>
      </c>
      <c r="X87" s="182"/>
      <c r="Y87" s="182"/>
      <c r="Z87" s="185"/>
      <c r="AA87" s="186" t="str">
        <f>IF(B87="","",VLOOKUP(B87,入力シート!$B$113:$CV$122,73,FALSE))</f>
        <v/>
      </c>
      <c r="AB87" s="187"/>
      <c r="AC87" s="187"/>
      <c r="AD87" s="188"/>
      <c r="AE87" s="35" t="str">
        <f>IF(入力シート!D119="","",入力シート!P119)</f>
        <v/>
      </c>
      <c r="AF87" s="61" t="str">
        <f>IF(入力シート!D119="","","～")</f>
        <v/>
      </c>
      <c r="AG87" s="36" t="str">
        <f>IF(入力シート!D119="","",入力シート!S119)</f>
        <v/>
      </c>
      <c r="AH87" s="609" t="str">
        <f>IF(入力シート!D119="","",入力シート!CD119)</f>
        <v/>
      </c>
      <c r="AI87" s="610"/>
      <c r="AJ87" s="610"/>
      <c r="AK87" s="610"/>
      <c r="AL87" s="610"/>
      <c r="AM87" s="610" t="str">
        <f>IF(入力シート!D119="","",入力シート!CL119)</f>
        <v/>
      </c>
      <c r="AN87" s="610"/>
      <c r="AO87" s="610"/>
      <c r="AP87" s="610"/>
      <c r="AQ87" s="610"/>
      <c r="AR87" s="610"/>
      <c r="AS87" s="610"/>
      <c r="AT87" s="610"/>
      <c r="AU87" s="610"/>
      <c r="AV87" s="41"/>
    </row>
    <row r="88" spans="2:48">
      <c r="B88" s="139" t="str">
        <f>IF(入力シート!D120="","",入力シート!B120)</f>
        <v/>
      </c>
      <c r="C88" s="324" t="str">
        <f>IF(B88="","",VLOOKUP(B88,入力シート!$B$113:$CV$122,3,FALSE))</f>
        <v/>
      </c>
      <c r="D88" s="324"/>
      <c r="E88" s="324"/>
      <c r="F88" s="324"/>
      <c r="G88" s="324"/>
      <c r="H88" s="324"/>
      <c r="I88" s="324"/>
      <c r="J88" s="324"/>
      <c r="K88" s="325"/>
      <c r="L88" s="178" t="str">
        <f t="shared" si="10"/>
        <v/>
      </c>
      <c r="M88" s="179"/>
      <c r="N88" s="179"/>
      <c r="O88" s="180"/>
      <c r="P88" s="181" t="str">
        <f>IF(B88="","",SUM((VLOOKUP(B88,入力シート!$B$113:$CV$122,61,FALSE)),(VLOOKUP(B88,入力シート!$B$113:$CV$122,64,FALSE)),(VLOOKUP(B88,入力シート!$B$113:$CV$122,67,FALSE)),(VLOOKUP(B88,入力シート!$B$113:$CV$122,70,FALSE))))</f>
        <v/>
      </c>
      <c r="Q88" s="182"/>
      <c r="R88" s="182"/>
      <c r="S88" s="182"/>
      <c r="T88" s="64" t="str">
        <f>IF(入力シート!D120="","","-")</f>
        <v/>
      </c>
      <c r="U88" s="182" t="str">
        <f t="shared" si="11"/>
        <v/>
      </c>
      <c r="V88" s="185"/>
      <c r="W88" s="181" t="str">
        <f>IF(B88="","",VLOOKUP(B88,入力シート!$B$113:$CV$122,77,FALSE))</f>
        <v/>
      </c>
      <c r="X88" s="182"/>
      <c r="Y88" s="182"/>
      <c r="Z88" s="185"/>
      <c r="AA88" s="186" t="str">
        <f>IF(B88="","",VLOOKUP(B88,入力シート!$B$113:$CV$122,73,FALSE))</f>
        <v/>
      </c>
      <c r="AB88" s="187"/>
      <c r="AC88" s="187"/>
      <c r="AD88" s="188"/>
      <c r="AE88" s="35" t="str">
        <f>IF(入力シート!D120="","",入力シート!P120)</f>
        <v/>
      </c>
      <c r="AF88" s="61" t="str">
        <f>IF(入力シート!D120="","","～")</f>
        <v/>
      </c>
      <c r="AG88" s="36" t="str">
        <f>IF(入力シート!D120="","",入力シート!S120)</f>
        <v/>
      </c>
      <c r="AH88" s="609" t="str">
        <f>IF(入力シート!D120="","",入力シート!CD120)</f>
        <v/>
      </c>
      <c r="AI88" s="610"/>
      <c r="AJ88" s="610"/>
      <c r="AK88" s="610"/>
      <c r="AL88" s="610"/>
      <c r="AM88" s="610" t="str">
        <f>IF(入力シート!D120="","",入力シート!CL120)</f>
        <v/>
      </c>
      <c r="AN88" s="610"/>
      <c r="AO88" s="610"/>
      <c r="AP88" s="610"/>
      <c r="AQ88" s="610"/>
      <c r="AR88" s="610"/>
      <c r="AS88" s="610"/>
      <c r="AT88" s="610"/>
      <c r="AU88" s="610"/>
      <c r="AV88" s="41"/>
    </row>
    <row r="89" spans="2:48">
      <c r="B89" s="139" t="str">
        <f>IF(入力シート!D121="","",入力シート!B121)</f>
        <v/>
      </c>
      <c r="C89" s="324" t="str">
        <f>IF(B89="","",VLOOKUP(B89,入力シート!$B$113:$CV$122,3,FALSE))</f>
        <v/>
      </c>
      <c r="D89" s="324"/>
      <c r="E89" s="324"/>
      <c r="F89" s="324"/>
      <c r="G89" s="324"/>
      <c r="H89" s="324"/>
      <c r="I89" s="324"/>
      <c r="J89" s="324"/>
      <c r="K89" s="325"/>
      <c r="L89" s="178" t="str">
        <f t="shared" si="10"/>
        <v/>
      </c>
      <c r="M89" s="179"/>
      <c r="N89" s="179"/>
      <c r="O89" s="180"/>
      <c r="P89" s="181" t="str">
        <f>IF(B89="","",SUM((VLOOKUP(B89,入力シート!$B$113:$CV$122,61,FALSE)),(VLOOKUP(B89,入力シート!$B$113:$CV$122,64,FALSE)),(VLOOKUP(B89,入力シート!$B$113:$CV$122,67,FALSE)),(VLOOKUP(B89,入力シート!$B$113:$CV$122,70,FALSE))))</f>
        <v/>
      </c>
      <c r="Q89" s="182"/>
      <c r="R89" s="182"/>
      <c r="S89" s="182"/>
      <c r="T89" s="64" t="str">
        <f>IF(入力シート!D121="","","-")</f>
        <v/>
      </c>
      <c r="U89" s="182" t="str">
        <f t="shared" si="11"/>
        <v/>
      </c>
      <c r="V89" s="185"/>
      <c r="W89" s="181" t="str">
        <f>IF(B89="","",VLOOKUP(B89,入力シート!$B$113:$CV$122,77,FALSE))</f>
        <v/>
      </c>
      <c r="X89" s="182"/>
      <c r="Y89" s="182"/>
      <c r="Z89" s="185"/>
      <c r="AA89" s="186" t="str">
        <f>IF(B89="","",VLOOKUP(B89,入力シート!$B$113:$CV$122,73,FALSE))</f>
        <v/>
      </c>
      <c r="AB89" s="187"/>
      <c r="AC89" s="187"/>
      <c r="AD89" s="188"/>
      <c r="AE89" s="35" t="str">
        <f>IF(入力シート!D121="","",入力シート!P121)</f>
        <v/>
      </c>
      <c r="AF89" s="61" t="str">
        <f>IF(入力シート!D121="","","～")</f>
        <v/>
      </c>
      <c r="AG89" s="36" t="str">
        <f>IF(入力シート!D121="","",入力シート!S121)</f>
        <v/>
      </c>
      <c r="AH89" s="609" t="str">
        <f>IF(入力シート!D121="","",入力シート!CD121)</f>
        <v/>
      </c>
      <c r="AI89" s="610"/>
      <c r="AJ89" s="610"/>
      <c r="AK89" s="610"/>
      <c r="AL89" s="610"/>
      <c r="AM89" s="610" t="str">
        <f>IF(入力シート!D121="","",入力シート!CL121)</f>
        <v/>
      </c>
      <c r="AN89" s="610"/>
      <c r="AO89" s="610"/>
      <c r="AP89" s="610"/>
      <c r="AQ89" s="610"/>
      <c r="AR89" s="610"/>
      <c r="AS89" s="610"/>
      <c r="AT89" s="610"/>
      <c r="AU89" s="610"/>
      <c r="AV89" s="41"/>
    </row>
    <row r="90" spans="2:48">
      <c r="B90" s="139" t="str">
        <f>IF(入力シート!D122="","",入力シート!B122)</f>
        <v/>
      </c>
      <c r="C90" s="324" t="str">
        <f>IF(B90="","",VLOOKUP(B90,入力シート!$B$113:$CV$122,3,FALSE))</f>
        <v/>
      </c>
      <c r="D90" s="324"/>
      <c r="E90" s="324"/>
      <c r="F90" s="324"/>
      <c r="G90" s="324"/>
      <c r="H90" s="324"/>
      <c r="I90" s="324"/>
      <c r="J90" s="324"/>
      <c r="K90" s="325"/>
      <c r="L90" s="178" t="str">
        <f t="shared" si="10"/>
        <v/>
      </c>
      <c r="M90" s="179"/>
      <c r="N90" s="179"/>
      <c r="O90" s="180"/>
      <c r="P90" s="181" t="str">
        <f>IF(B90="","",SUM((VLOOKUP(B90,入力シート!$B$113:$CV$122,61,FALSE)),(VLOOKUP(B90,入力シート!$B$113:$CV$122,64,FALSE)),(VLOOKUP(B90,入力シート!$B$113:$CV$122,67,FALSE)),(VLOOKUP(B90,入力シート!$B$113:$CV$122,70,FALSE))))</f>
        <v/>
      </c>
      <c r="Q90" s="182"/>
      <c r="R90" s="182"/>
      <c r="S90" s="182"/>
      <c r="T90" s="64" t="str">
        <f>IF(入力シート!D122="","","-")</f>
        <v/>
      </c>
      <c r="U90" s="182" t="str">
        <f t="shared" si="11"/>
        <v/>
      </c>
      <c r="V90" s="185"/>
      <c r="W90" s="181" t="str">
        <f>IF(B90="","",VLOOKUP(B90,入力シート!$B$113:$CV$122,77,FALSE))</f>
        <v/>
      </c>
      <c r="X90" s="182"/>
      <c r="Y90" s="182"/>
      <c r="Z90" s="185"/>
      <c r="AA90" s="186" t="str">
        <f>IF(B90="","",VLOOKUP(B90,入力シート!$B$113:$CV$122,73,FALSE))</f>
        <v/>
      </c>
      <c r="AB90" s="187"/>
      <c r="AC90" s="187"/>
      <c r="AD90" s="188"/>
      <c r="AE90" s="35" t="str">
        <f>IF(入力シート!D122="","",入力シート!P122)</f>
        <v/>
      </c>
      <c r="AF90" s="61" t="str">
        <f>IF(入力シート!D122="","","～")</f>
        <v/>
      </c>
      <c r="AG90" s="36" t="str">
        <f>IF(入力シート!D122="","",入力シート!S122)</f>
        <v/>
      </c>
      <c r="AH90" s="609" t="str">
        <f>IF(入力シート!D122="","",入力シート!CD122)</f>
        <v/>
      </c>
      <c r="AI90" s="610"/>
      <c r="AJ90" s="610"/>
      <c r="AK90" s="610"/>
      <c r="AL90" s="610"/>
      <c r="AM90" s="610" t="str">
        <f>IF(入力シート!D122="","",入力シート!CL122)</f>
        <v/>
      </c>
      <c r="AN90" s="610"/>
      <c r="AO90" s="610"/>
      <c r="AP90" s="610"/>
      <c r="AQ90" s="610"/>
      <c r="AR90" s="610"/>
      <c r="AS90" s="610"/>
      <c r="AT90" s="610"/>
      <c r="AU90" s="610"/>
      <c r="AV90" s="41"/>
    </row>
    <row r="91" spans="2:48">
      <c r="B91" s="14"/>
      <c r="C91" s="32"/>
      <c r="D91" s="32"/>
      <c r="E91" s="32"/>
      <c r="F91" s="32"/>
      <c r="G91" s="32"/>
      <c r="H91" s="32"/>
      <c r="I91" s="32"/>
      <c r="J91" s="32"/>
      <c r="K91" s="33"/>
      <c r="L91" s="65"/>
      <c r="M91" s="66"/>
      <c r="N91" s="66"/>
      <c r="O91" s="67"/>
      <c r="P91" s="68"/>
      <c r="Q91" s="64"/>
      <c r="R91" s="64"/>
      <c r="S91" s="64"/>
      <c r="T91" s="64"/>
      <c r="U91" s="64"/>
      <c r="V91" s="69"/>
      <c r="W91" s="68"/>
      <c r="X91" s="64"/>
      <c r="Y91" s="64"/>
      <c r="Z91" s="69"/>
      <c r="AA91" s="76"/>
      <c r="AB91" s="77"/>
      <c r="AC91" s="77"/>
      <c r="AD91" s="78"/>
      <c r="AE91" s="101"/>
      <c r="AF91" s="51"/>
      <c r="AG91" s="102"/>
      <c r="AH91" s="29"/>
      <c r="AI91" s="30"/>
      <c r="AJ91" s="30"/>
      <c r="AK91" s="30"/>
      <c r="AL91" s="30"/>
      <c r="AM91" s="30"/>
      <c r="AN91" s="30"/>
      <c r="AO91" s="30"/>
      <c r="AP91" s="30"/>
      <c r="AQ91" s="30"/>
      <c r="AR91" s="30"/>
      <c r="AS91" s="30"/>
      <c r="AT91" s="30"/>
      <c r="AU91" s="30"/>
      <c r="AV91" s="41"/>
    </row>
    <row r="92" spans="2:48">
      <c r="B92" s="361" t="s">
        <v>81</v>
      </c>
      <c r="C92" s="362"/>
      <c r="D92" s="362"/>
      <c r="E92" s="362"/>
      <c r="F92" s="362"/>
      <c r="G92" s="362"/>
      <c r="H92" s="362"/>
      <c r="I92" s="362"/>
      <c r="J92" s="362"/>
      <c r="K92" s="363"/>
      <c r="L92" s="68"/>
      <c r="M92" s="64"/>
      <c r="N92" s="64"/>
      <c r="O92" s="69"/>
      <c r="P92" s="68"/>
      <c r="Q92" s="64"/>
      <c r="R92" s="64"/>
      <c r="S92" s="64"/>
      <c r="T92" s="64"/>
      <c r="U92" s="64"/>
      <c r="V92" s="69"/>
      <c r="W92" s="68"/>
      <c r="X92" s="64"/>
      <c r="Y92" s="64"/>
      <c r="Z92" s="69"/>
      <c r="AA92" s="57"/>
      <c r="AB92" s="58"/>
      <c r="AC92" s="58"/>
      <c r="AD92" s="59"/>
      <c r="AE92" s="101"/>
      <c r="AF92" s="51"/>
      <c r="AG92" s="102"/>
      <c r="AH92" s="29"/>
      <c r="AV92" s="41"/>
    </row>
    <row r="93" spans="2:48">
      <c r="B93" s="41"/>
      <c r="C93" s="362" t="s">
        <v>75</v>
      </c>
      <c r="D93" s="362"/>
      <c r="E93" s="362"/>
      <c r="F93" s="362"/>
      <c r="G93" s="362"/>
      <c r="H93" s="362"/>
      <c r="I93" s="362"/>
      <c r="J93" s="362"/>
      <c r="K93" s="363"/>
      <c r="L93" s="73"/>
      <c r="M93" s="74"/>
      <c r="N93" s="74"/>
      <c r="O93" s="75"/>
      <c r="P93" s="73"/>
      <c r="Q93" s="74"/>
      <c r="R93" s="74"/>
      <c r="S93" s="74"/>
      <c r="T93" s="64"/>
      <c r="U93" s="74"/>
      <c r="V93" s="75"/>
      <c r="W93" s="312">
        <f>SUM(W94:Z103)</f>
        <v>0</v>
      </c>
      <c r="X93" s="313"/>
      <c r="Y93" s="313"/>
      <c r="Z93" s="314"/>
      <c r="AA93" s="57"/>
      <c r="AB93" s="58"/>
      <c r="AC93" s="58"/>
      <c r="AD93" s="59"/>
      <c r="AE93" s="101"/>
      <c r="AF93" s="51"/>
      <c r="AG93" s="102"/>
      <c r="AH93" s="319" t="s">
        <v>254</v>
      </c>
      <c r="AI93" s="240"/>
      <c r="AJ93" s="240"/>
      <c r="AK93" s="240"/>
      <c r="AL93" s="240"/>
      <c r="AM93" s="240"/>
      <c r="AN93" s="240"/>
      <c r="AO93" s="240"/>
      <c r="AP93" s="240"/>
      <c r="AQ93" s="240"/>
      <c r="AR93" s="240"/>
      <c r="AS93" s="240"/>
      <c r="AT93" s="240"/>
      <c r="AU93" s="240"/>
      <c r="AV93" s="41"/>
    </row>
    <row r="94" spans="2:48">
      <c r="B94" s="139" t="str">
        <f>IF(入力シート!D127="","",入力シート!B127)</f>
        <v/>
      </c>
      <c r="C94" s="324" t="str">
        <f>IF(B94="","",VLOOKUP(B94,入力シート!$B$127:$BW$136,3,FALSE))</f>
        <v/>
      </c>
      <c r="D94" s="324"/>
      <c r="E94" s="324"/>
      <c r="F94" s="324"/>
      <c r="G94" s="324"/>
      <c r="H94" s="324"/>
      <c r="I94" s="324"/>
      <c r="J94" s="324"/>
      <c r="K94" s="325"/>
      <c r="L94" s="181" t="str">
        <f>P94</f>
        <v/>
      </c>
      <c r="M94" s="182"/>
      <c r="N94" s="182"/>
      <c r="O94" s="185"/>
      <c r="P94" s="181" t="str">
        <f>IF(B94="","",VLOOKUP(B94,入力シート!$B$127:$BW$136,49,FALSE))</f>
        <v/>
      </c>
      <c r="Q94" s="182"/>
      <c r="R94" s="182"/>
      <c r="S94" s="182"/>
      <c r="T94" s="64" t="str">
        <f>IF(入力シート!B127="","","-")</f>
        <v>-</v>
      </c>
      <c r="U94" s="182" t="str">
        <f>AA94</f>
        <v/>
      </c>
      <c r="V94" s="185"/>
      <c r="W94" s="181" t="str">
        <f>IF(B94="","",VLOOKUP(B94,入力シート!$B$127:$BW$136,57,FALSE))</f>
        <v/>
      </c>
      <c r="X94" s="182"/>
      <c r="Y94" s="182"/>
      <c r="Z94" s="185"/>
      <c r="AA94" s="181" t="str">
        <f>IF(B94="","",VLOOKUP(B94,入力シート!$B$127:$BW$136,53,FALSE))</f>
        <v/>
      </c>
      <c r="AB94" s="182"/>
      <c r="AC94" s="182"/>
      <c r="AD94" s="185"/>
      <c r="AE94" s="35" t="str">
        <f>IF(B94="","",VLOOKUP(B94,入力シート!$B$127:$BW$136,15,FALSE))</f>
        <v/>
      </c>
      <c r="AF94" s="61" t="str">
        <f>IF(入力シート!B127="","","～")</f>
        <v>～</v>
      </c>
      <c r="AG94" s="36" t="str">
        <f>IF(B94="","",VLOOKUP(B94,入力シート!$B$127:$BW$136,18,FALSE))</f>
        <v/>
      </c>
      <c r="AH94" s="632" t="str">
        <f>IF(B94="","",VLOOKUP(B94,入力シート!$B$127:$BW$136,21,FALSE))</f>
        <v/>
      </c>
      <c r="AI94" s="633"/>
      <c r="AJ94" s="633"/>
      <c r="AK94" s="633"/>
      <c r="AL94" s="633"/>
      <c r="AM94" s="633" t="str">
        <f>IF(B94="","",VLOOKUP(B94,入力シート!$B$127:$BW$136,25,FALSE))</f>
        <v/>
      </c>
      <c r="AN94" s="633"/>
      <c r="AO94" s="633"/>
      <c r="AP94" s="633"/>
      <c r="AQ94" s="633"/>
      <c r="AR94" s="633"/>
      <c r="AS94" s="633"/>
      <c r="AT94" s="633"/>
      <c r="AU94" s="633"/>
      <c r="AV94" s="41"/>
    </row>
    <row r="95" spans="2:48">
      <c r="B95" s="139" t="str">
        <f>IF(入力シート!D128="","",入力シート!B128)</f>
        <v/>
      </c>
      <c r="C95" s="324" t="str">
        <f>IF(B95="","",VLOOKUP(B95,入力シート!$B$127:$BW$136,3,FALSE))</f>
        <v/>
      </c>
      <c r="D95" s="324"/>
      <c r="E95" s="324"/>
      <c r="F95" s="324"/>
      <c r="G95" s="324"/>
      <c r="H95" s="324"/>
      <c r="I95" s="324"/>
      <c r="J95" s="324"/>
      <c r="K95" s="325"/>
      <c r="L95" s="181" t="str">
        <f t="shared" ref="L95:L103" si="12">P95</f>
        <v/>
      </c>
      <c r="M95" s="182"/>
      <c r="N95" s="182"/>
      <c r="O95" s="185"/>
      <c r="P95" s="181" t="str">
        <f>IF(B95="","",VLOOKUP(B95,入力シート!$B$127:$BW$136,49,FALSE))</f>
        <v/>
      </c>
      <c r="Q95" s="182"/>
      <c r="R95" s="182"/>
      <c r="S95" s="182"/>
      <c r="T95" s="64" t="str">
        <f>IF(入力シート!B128="","","-")</f>
        <v>-</v>
      </c>
      <c r="U95" s="182" t="str">
        <f t="shared" ref="U95:U103" si="13">AA95</f>
        <v/>
      </c>
      <c r="V95" s="185"/>
      <c r="W95" s="181" t="str">
        <f>IF(B95="","",VLOOKUP(B95,入力シート!$B$127:$BW$136,57,FALSE))</f>
        <v/>
      </c>
      <c r="X95" s="182"/>
      <c r="Y95" s="182"/>
      <c r="Z95" s="185"/>
      <c r="AA95" s="181" t="str">
        <f>IF(B95="","",VLOOKUP(B95,入力シート!$B$127:$BW$136,53,FALSE))</f>
        <v/>
      </c>
      <c r="AB95" s="182"/>
      <c r="AC95" s="182"/>
      <c r="AD95" s="185"/>
      <c r="AE95" s="35" t="str">
        <f>IF(B95="","",VLOOKUP(B95,入力シート!$B$127:$BW$136,15,FALSE))</f>
        <v/>
      </c>
      <c r="AF95" s="61" t="str">
        <f>IF(入力シート!B128="","","～")</f>
        <v>～</v>
      </c>
      <c r="AG95" s="36" t="str">
        <f>IF(B95="","",VLOOKUP(B95,入力シート!$B$127:$BW$136,18,FALSE))</f>
        <v/>
      </c>
      <c r="AH95" s="632" t="str">
        <f>IF(B95="","",VLOOKUP(B95,入力シート!$B$127:$BW$136,21,FALSE))</f>
        <v/>
      </c>
      <c r="AI95" s="633"/>
      <c r="AJ95" s="633"/>
      <c r="AK95" s="633"/>
      <c r="AL95" s="633"/>
      <c r="AM95" s="633" t="str">
        <f>IF(B95="","",VLOOKUP(B95,入力シート!$B$127:$BW$136,25,FALSE))</f>
        <v/>
      </c>
      <c r="AN95" s="633"/>
      <c r="AO95" s="633"/>
      <c r="AP95" s="633"/>
      <c r="AQ95" s="633"/>
      <c r="AR95" s="633"/>
      <c r="AS95" s="633"/>
      <c r="AT95" s="633"/>
      <c r="AU95" s="633"/>
      <c r="AV95" s="41"/>
    </row>
    <row r="96" spans="2:48">
      <c r="B96" s="139" t="str">
        <f>IF(入力シート!D129="","",入力シート!B129)</f>
        <v/>
      </c>
      <c r="C96" s="324" t="str">
        <f>IF(B96="","",VLOOKUP(B96,入力シート!$B$127:$BW$136,3,FALSE))</f>
        <v/>
      </c>
      <c r="D96" s="324"/>
      <c r="E96" s="324"/>
      <c r="F96" s="324"/>
      <c r="G96" s="324"/>
      <c r="H96" s="324"/>
      <c r="I96" s="324"/>
      <c r="J96" s="324"/>
      <c r="K96" s="325"/>
      <c r="L96" s="181" t="str">
        <f t="shared" si="12"/>
        <v/>
      </c>
      <c r="M96" s="182"/>
      <c r="N96" s="182"/>
      <c r="O96" s="185"/>
      <c r="P96" s="181" t="str">
        <f>IF(B96="","",VLOOKUP(B96,入力シート!$B$127:$BW$136,49,FALSE))</f>
        <v/>
      </c>
      <c r="Q96" s="182"/>
      <c r="R96" s="182"/>
      <c r="S96" s="182"/>
      <c r="T96" s="64" t="str">
        <f>IF(入力シート!B129="","","-")</f>
        <v>-</v>
      </c>
      <c r="U96" s="182" t="str">
        <f t="shared" si="13"/>
        <v/>
      </c>
      <c r="V96" s="185"/>
      <c r="W96" s="181" t="str">
        <f>IF(B96="","",VLOOKUP(B96,入力シート!$B$127:$BW$136,57,FALSE))</f>
        <v/>
      </c>
      <c r="X96" s="182"/>
      <c r="Y96" s="182"/>
      <c r="Z96" s="185"/>
      <c r="AA96" s="181" t="str">
        <f>IF(B96="","",VLOOKUP(B96,入力シート!$B$127:$BW$136,53,FALSE))</f>
        <v/>
      </c>
      <c r="AB96" s="182"/>
      <c r="AC96" s="182"/>
      <c r="AD96" s="185"/>
      <c r="AE96" s="35" t="str">
        <f>IF(B96="","",VLOOKUP(B96,入力シート!$B$127:$BW$136,15,FALSE))</f>
        <v/>
      </c>
      <c r="AF96" s="61" t="str">
        <f>IF(入力シート!B129="","","～")</f>
        <v>～</v>
      </c>
      <c r="AG96" s="36" t="str">
        <f>IF(B96="","",VLOOKUP(B96,入力シート!$B$127:$BW$136,18,FALSE))</f>
        <v/>
      </c>
      <c r="AH96" s="632" t="str">
        <f>IF(B96="","",VLOOKUP(B96,入力シート!$B$127:$BW$136,21,FALSE))</f>
        <v/>
      </c>
      <c r="AI96" s="633"/>
      <c r="AJ96" s="633"/>
      <c r="AK96" s="633"/>
      <c r="AL96" s="633"/>
      <c r="AM96" s="633" t="str">
        <f>IF(B96="","",VLOOKUP(B96,入力シート!$B$127:$BW$136,25,FALSE))</f>
        <v/>
      </c>
      <c r="AN96" s="633"/>
      <c r="AO96" s="633"/>
      <c r="AP96" s="633"/>
      <c r="AQ96" s="633"/>
      <c r="AR96" s="633"/>
      <c r="AS96" s="633"/>
      <c r="AT96" s="633"/>
      <c r="AU96" s="633"/>
      <c r="AV96" s="41"/>
    </row>
    <row r="97" spans="1:48">
      <c r="B97" s="139" t="str">
        <f>IF(入力シート!D130="","",入力シート!B130)</f>
        <v/>
      </c>
      <c r="C97" s="324" t="str">
        <f>IF(B97="","",VLOOKUP(B97,入力シート!$B$127:$BW$136,3,FALSE))</f>
        <v/>
      </c>
      <c r="D97" s="324"/>
      <c r="E97" s="324"/>
      <c r="F97" s="324"/>
      <c r="G97" s="324"/>
      <c r="H97" s="324"/>
      <c r="I97" s="324"/>
      <c r="J97" s="324"/>
      <c r="K97" s="325"/>
      <c r="L97" s="181" t="str">
        <f t="shared" si="12"/>
        <v/>
      </c>
      <c r="M97" s="182"/>
      <c r="N97" s="182"/>
      <c r="O97" s="185"/>
      <c r="P97" s="181" t="str">
        <f>IF(B97="","",VLOOKUP(B97,入力シート!$B$127:$BW$136,49,FALSE))</f>
        <v/>
      </c>
      <c r="Q97" s="182"/>
      <c r="R97" s="182"/>
      <c r="S97" s="182"/>
      <c r="T97" s="64" t="str">
        <f>IF(入力シート!B130="","","-")</f>
        <v>-</v>
      </c>
      <c r="U97" s="182" t="str">
        <f t="shared" si="13"/>
        <v/>
      </c>
      <c r="V97" s="185"/>
      <c r="W97" s="181" t="str">
        <f>IF(B97="","",VLOOKUP(B97,入力シート!$B$127:$BW$136,57,FALSE))</f>
        <v/>
      </c>
      <c r="X97" s="182"/>
      <c r="Y97" s="182"/>
      <c r="Z97" s="185"/>
      <c r="AA97" s="181" t="str">
        <f>IF(B97="","",VLOOKUP(B97,入力シート!$B$127:$BW$136,53,FALSE))</f>
        <v/>
      </c>
      <c r="AB97" s="182"/>
      <c r="AC97" s="182"/>
      <c r="AD97" s="185"/>
      <c r="AE97" s="35" t="str">
        <f>IF(B97="","",VLOOKUP(B97,入力シート!$B$127:$BW$136,15,FALSE))</f>
        <v/>
      </c>
      <c r="AF97" s="61" t="str">
        <f>IF(入力シート!B130="","","～")</f>
        <v>～</v>
      </c>
      <c r="AG97" s="36" t="str">
        <f>IF(B97="","",VLOOKUP(B97,入力シート!$B$127:$BW$136,18,FALSE))</f>
        <v/>
      </c>
      <c r="AH97" s="632" t="str">
        <f>IF(B97="","",VLOOKUP(B97,入力シート!$B$127:$BW$136,21,FALSE))</f>
        <v/>
      </c>
      <c r="AI97" s="633"/>
      <c r="AJ97" s="633"/>
      <c r="AK97" s="633"/>
      <c r="AL97" s="633"/>
      <c r="AM97" s="633" t="str">
        <f>IF(B97="","",VLOOKUP(B97,入力シート!$B$127:$BW$136,25,FALSE))</f>
        <v/>
      </c>
      <c r="AN97" s="633"/>
      <c r="AO97" s="633"/>
      <c r="AP97" s="633"/>
      <c r="AQ97" s="633"/>
      <c r="AR97" s="633"/>
      <c r="AS97" s="633"/>
      <c r="AT97" s="633"/>
      <c r="AU97" s="633"/>
      <c r="AV97" s="41"/>
    </row>
    <row r="98" spans="1:48">
      <c r="B98" s="139" t="str">
        <f>IF(入力シート!D131="","",入力シート!B131)</f>
        <v/>
      </c>
      <c r="C98" s="324" t="str">
        <f>IF(B98="","",VLOOKUP(B98,入力シート!$B$127:$BW$136,3,FALSE))</f>
        <v/>
      </c>
      <c r="D98" s="324"/>
      <c r="E98" s="324"/>
      <c r="F98" s="324"/>
      <c r="G98" s="324"/>
      <c r="H98" s="324"/>
      <c r="I98" s="324"/>
      <c r="J98" s="324"/>
      <c r="K98" s="325"/>
      <c r="L98" s="181" t="str">
        <f t="shared" si="12"/>
        <v/>
      </c>
      <c r="M98" s="182"/>
      <c r="N98" s="182"/>
      <c r="O98" s="185"/>
      <c r="P98" s="181" t="str">
        <f>IF(B98="","",VLOOKUP(B98,入力シート!$B$127:$BW$136,49,FALSE))</f>
        <v/>
      </c>
      <c r="Q98" s="182"/>
      <c r="R98" s="182"/>
      <c r="S98" s="182"/>
      <c r="T98" s="64" t="str">
        <f>IF(入力シート!B131="","","-")</f>
        <v>-</v>
      </c>
      <c r="U98" s="182" t="str">
        <f t="shared" si="13"/>
        <v/>
      </c>
      <c r="V98" s="185"/>
      <c r="W98" s="181" t="str">
        <f>IF(B98="","",VLOOKUP(B98,入力シート!$B$127:$BW$136,57,FALSE))</f>
        <v/>
      </c>
      <c r="X98" s="182"/>
      <c r="Y98" s="182"/>
      <c r="Z98" s="185"/>
      <c r="AA98" s="181" t="str">
        <f>IF(B98="","",VLOOKUP(B98,入力シート!$B$127:$BW$136,53,FALSE))</f>
        <v/>
      </c>
      <c r="AB98" s="182"/>
      <c r="AC98" s="182"/>
      <c r="AD98" s="185"/>
      <c r="AE98" s="35" t="str">
        <f>IF(B98="","",VLOOKUP(B98,入力シート!$B$127:$BW$136,15,FALSE))</f>
        <v/>
      </c>
      <c r="AF98" s="61" t="str">
        <f>IF(入力シート!B131="","","～")</f>
        <v>～</v>
      </c>
      <c r="AG98" s="36" t="str">
        <f>IF(B98="","",VLOOKUP(B98,入力シート!$B$127:$BW$136,18,FALSE))</f>
        <v/>
      </c>
      <c r="AH98" s="632" t="str">
        <f>IF(B98="","",VLOOKUP(B98,入力シート!$B$127:$BW$136,21,FALSE))</f>
        <v/>
      </c>
      <c r="AI98" s="633"/>
      <c r="AJ98" s="633"/>
      <c r="AK98" s="633"/>
      <c r="AL98" s="633"/>
      <c r="AM98" s="633" t="str">
        <f>IF(B98="","",VLOOKUP(B98,入力シート!$B$127:$BW$136,25,FALSE))</f>
        <v/>
      </c>
      <c r="AN98" s="633"/>
      <c r="AO98" s="633"/>
      <c r="AP98" s="633"/>
      <c r="AQ98" s="633"/>
      <c r="AR98" s="633"/>
      <c r="AS98" s="633"/>
      <c r="AT98" s="633"/>
      <c r="AU98" s="633"/>
      <c r="AV98" s="41"/>
    </row>
    <row r="99" spans="1:48">
      <c r="B99" s="139" t="str">
        <f>IF(入力シート!D132="","",入力シート!B132)</f>
        <v/>
      </c>
      <c r="C99" s="324" t="str">
        <f>IF(B99="","",VLOOKUP(B99,入力シート!$B$127:$BW$136,3,FALSE))</f>
        <v/>
      </c>
      <c r="D99" s="324"/>
      <c r="E99" s="324"/>
      <c r="F99" s="324"/>
      <c r="G99" s="324"/>
      <c r="H99" s="324"/>
      <c r="I99" s="324"/>
      <c r="J99" s="324"/>
      <c r="K99" s="325"/>
      <c r="L99" s="181" t="str">
        <f t="shared" si="12"/>
        <v/>
      </c>
      <c r="M99" s="182"/>
      <c r="N99" s="182"/>
      <c r="O99" s="185"/>
      <c r="P99" s="181" t="str">
        <f>IF(B99="","",VLOOKUP(B99,入力シート!$B$127:$BW$136,49,FALSE))</f>
        <v/>
      </c>
      <c r="Q99" s="182"/>
      <c r="R99" s="182"/>
      <c r="S99" s="182"/>
      <c r="T99" s="64" t="str">
        <f>IF(入力シート!B132="","","-")</f>
        <v>-</v>
      </c>
      <c r="U99" s="182" t="str">
        <f t="shared" si="13"/>
        <v/>
      </c>
      <c r="V99" s="185"/>
      <c r="W99" s="181" t="str">
        <f>IF(B99="","",VLOOKUP(B99,入力シート!$B$127:$BW$136,57,FALSE))</f>
        <v/>
      </c>
      <c r="X99" s="182"/>
      <c r="Y99" s="182"/>
      <c r="Z99" s="185"/>
      <c r="AA99" s="181" t="str">
        <f>IF(B99="","",VLOOKUP(B99,入力シート!$B$127:$BW$136,53,FALSE))</f>
        <v/>
      </c>
      <c r="AB99" s="182"/>
      <c r="AC99" s="182"/>
      <c r="AD99" s="185"/>
      <c r="AE99" s="35" t="str">
        <f>IF(B99="","",VLOOKUP(B99,入力シート!$B$127:$BW$136,15,FALSE))</f>
        <v/>
      </c>
      <c r="AF99" s="61" t="str">
        <f>IF(入力シート!B132="","","～")</f>
        <v>～</v>
      </c>
      <c r="AG99" s="36" t="str">
        <f>IF(B99="","",VLOOKUP(B99,入力シート!$B$127:$BW$136,18,FALSE))</f>
        <v/>
      </c>
      <c r="AH99" s="632" t="str">
        <f>IF(B99="","",VLOOKUP(B99,入力シート!$B$127:$BW$136,21,FALSE))</f>
        <v/>
      </c>
      <c r="AI99" s="633"/>
      <c r="AJ99" s="633"/>
      <c r="AK99" s="633"/>
      <c r="AL99" s="633"/>
      <c r="AM99" s="633" t="str">
        <f>IF(B99="","",VLOOKUP(B99,入力シート!$B$127:$BW$136,25,FALSE))</f>
        <v/>
      </c>
      <c r="AN99" s="633"/>
      <c r="AO99" s="633"/>
      <c r="AP99" s="633"/>
      <c r="AQ99" s="633"/>
      <c r="AR99" s="633"/>
      <c r="AS99" s="633"/>
      <c r="AT99" s="633"/>
      <c r="AU99" s="633"/>
      <c r="AV99" s="41"/>
    </row>
    <row r="100" spans="1:48">
      <c r="B100" s="139" t="str">
        <f>IF(入力シート!D133="","",入力シート!B133)</f>
        <v/>
      </c>
      <c r="C100" s="324" t="str">
        <f>IF(B100="","",VLOOKUP(B100,入力シート!$B$127:$BW$136,3,FALSE))</f>
        <v/>
      </c>
      <c r="D100" s="324"/>
      <c r="E100" s="324"/>
      <c r="F100" s="324"/>
      <c r="G100" s="324"/>
      <c r="H100" s="324"/>
      <c r="I100" s="324"/>
      <c r="J100" s="324"/>
      <c r="K100" s="325"/>
      <c r="L100" s="181" t="str">
        <f t="shared" si="12"/>
        <v/>
      </c>
      <c r="M100" s="182"/>
      <c r="N100" s="182"/>
      <c r="O100" s="185"/>
      <c r="P100" s="181" t="str">
        <f>IF(B100="","",VLOOKUP(B100,入力シート!$B$127:$BW$136,49,FALSE))</f>
        <v/>
      </c>
      <c r="Q100" s="182"/>
      <c r="R100" s="182"/>
      <c r="S100" s="182"/>
      <c r="T100" s="64" t="str">
        <f>IF(入力シート!B133="","","-")</f>
        <v>-</v>
      </c>
      <c r="U100" s="182" t="str">
        <f t="shared" si="13"/>
        <v/>
      </c>
      <c r="V100" s="185"/>
      <c r="W100" s="181" t="str">
        <f>IF(B100="","",VLOOKUP(B100,入力シート!$B$127:$BW$136,57,FALSE))</f>
        <v/>
      </c>
      <c r="X100" s="182"/>
      <c r="Y100" s="182"/>
      <c r="Z100" s="185"/>
      <c r="AA100" s="181" t="str">
        <f>IF(B100="","",VLOOKUP(B100,入力シート!$B$127:$BW$136,53,FALSE))</f>
        <v/>
      </c>
      <c r="AB100" s="182"/>
      <c r="AC100" s="182"/>
      <c r="AD100" s="185"/>
      <c r="AE100" s="35" t="str">
        <f>IF(B100="","",VLOOKUP(B100,入力シート!$B$127:$BW$136,15,FALSE))</f>
        <v/>
      </c>
      <c r="AF100" s="61" t="str">
        <f>IF(入力シート!B133="","","～")</f>
        <v>～</v>
      </c>
      <c r="AG100" s="36" t="str">
        <f>IF(B100="","",VLOOKUP(B100,入力シート!$B$127:$BW$136,18,FALSE))</f>
        <v/>
      </c>
      <c r="AH100" s="632" t="str">
        <f>IF(B100="","",VLOOKUP(B100,入力シート!$B$127:$BW$136,21,FALSE))</f>
        <v/>
      </c>
      <c r="AI100" s="633"/>
      <c r="AJ100" s="633"/>
      <c r="AK100" s="633"/>
      <c r="AL100" s="633"/>
      <c r="AM100" s="633" t="str">
        <f>IF(B100="","",VLOOKUP(B100,入力シート!$B$127:$BW$136,25,FALSE))</f>
        <v/>
      </c>
      <c r="AN100" s="633"/>
      <c r="AO100" s="633"/>
      <c r="AP100" s="633"/>
      <c r="AQ100" s="633"/>
      <c r="AR100" s="633"/>
      <c r="AS100" s="633"/>
      <c r="AT100" s="633"/>
      <c r="AU100" s="633"/>
      <c r="AV100" s="41"/>
    </row>
    <row r="101" spans="1:48">
      <c r="B101" s="139" t="str">
        <f>IF(入力シート!D134="","",入力シート!B134)</f>
        <v/>
      </c>
      <c r="C101" s="324" t="str">
        <f>IF(B101="","",VLOOKUP(B101,入力シート!$B$127:$BW$136,3,FALSE))</f>
        <v/>
      </c>
      <c r="D101" s="324"/>
      <c r="E101" s="324"/>
      <c r="F101" s="324"/>
      <c r="G101" s="324"/>
      <c r="H101" s="324"/>
      <c r="I101" s="324"/>
      <c r="J101" s="324"/>
      <c r="K101" s="325"/>
      <c r="L101" s="181" t="str">
        <f t="shared" si="12"/>
        <v/>
      </c>
      <c r="M101" s="182"/>
      <c r="N101" s="182"/>
      <c r="O101" s="185"/>
      <c r="P101" s="181" t="str">
        <f>IF(B101="","",VLOOKUP(B101,入力シート!$B$127:$BW$136,49,FALSE))</f>
        <v/>
      </c>
      <c r="Q101" s="182"/>
      <c r="R101" s="182"/>
      <c r="S101" s="182"/>
      <c r="T101" s="64" t="str">
        <f>IF(入力シート!B134="","","-")</f>
        <v>-</v>
      </c>
      <c r="U101" s="182" t="str">
        <f t="shared" si="13"/>
        <v/>
      </c>
      <c r="V101" s="185"/>
      <c r="W101" s="181" t="str">
        <f>IF(B101="","",VLOOKUP(B101,入力シート!$B$127:$BW$136,57,FALSE))</f>
        <v/>
      </c>
      <c r="X101" s="182"/>
      <c r="Y101" s="182"/>
      <c r="Z101" s="185"/>
      <c r="AA101" s="181" t="str">
        <f>IF(B101="","",VLOOKUP(B101,入力シート!$B$127:$BW$136,53,FALSE))</f>
        <v/>
      </c>
      <c r="AB101" s="182"/>
      <c r="AC101" s="182"/>
      <c r="AD101" s="185"/>
      <c r="AE101" s="35" t="str">
        <f>IF(B101="","",VLOOKUP(B101,入力シート!$B$127:$BW$136,15,FALSE))</f>
        <v/>
      </c>
      <c r="AF101" s="61" t="str">
        <f>IF(入力シート!B134="","","～")</f>
        <v>～</v>
      </c>
      <c r="AG101" s="36" t="str">
        <f>IF(B101="","",VLOOKUP(B101,入力シート!$B$127:$BW$136,18,FALSE))</f>
        <v/>
      </c>
      <c r="AH101" s="632" t="str">
        <f>IF(B101="","",VLOOKUP(B101,入力シート!$B$127:$BW$136,21,FALSE))</f>
        <v/>
      </c>
      <c r="AI101" s="633"/>
      <c r="AJ101" s="633"/>
      <c r="AK101" s="633"/>
      <c r="AL101" s="633"/>
      <c r="AM101" s="633" t="str">
        <f>IF(B101="","",VLOOKUP(B101,入力シート!$B$127:$BW$136,25,FALSE))</f>
        <v/>
      </c>
      <c r="AN101" s="633"/>
      <c r="AO101" s="633"/>
      <c r="AP101" s="633"/>
      <c r="AQ101" s="633"/>
      <c r="AR101" s="633"/>
      <c r="AS101" s="633"/>
      <c r="AT101" s="633"/>
      <c r="AU101" s="633"/>
      <c r="AV101" s="41"/>
    </row>
    <row r="102" spans="1:48">
      <c r="B102" s="139" t="str">
        <f>IF(入力シート!D135="","",入力シート!B135)</f>
        <v/>
      </c>
      <c r="C102" s="324" t="str">
        <f>IF(B102="","",VLOOKUP(B102,入力シート!$B$127:$BW$136,3,FALSE))</f>
        <v/>
      </c>
      <c r="D102" s="324"/>
      <c r="E102" s="324"/>
      <c r="F102" s="324"/>
      <c r="G102" s="324"/>
      <c r="H102" s="324"/>
      <c r="I102" s="324"/>
      <c r="J102" s="324"/>
      <c r="K102" s="325"/>
      <c r="L102" s="181" t="str">
        <f t="shared" si="12"/>
        <v/>
      </c>
      <c r="M102" s="182"/>
      <c r="N102" s="182"/>
      <c r="O102" s="185"/>
      <c r="P102" s="181" t="str">
        <f>IF(B102="","",VLOOKUP(B102,入力シート!$B$127:$BW$136,49,FALSE))</f>
        <v/>
      </c>
      <c r="Q102" s="182"/>
      <c r="R102" s="182"/>
      <c r="S102" s="182"/>
      <c r="T102" s="64" t="str">
        <f>IF(入力シート!B135="","","-")</f>
        <v>-</v>
      </c>
      <c r="U102" s="182" t="str">
        <f t="shared" si="13"/>
        <v/>
      </c>
      <c r="V102" s="185"/>
      <c r="W102" s="181" t="str">
        <f>IF(B102="","",VLOOKUP(B102,入力シート!$B$127:$BW$136,57,FALSE))</f>
        <v/>
      </c>
      <c r="X102" s="182"/>
      <c r="Y102" s="182"/>
      <c r="Z102" s="185"/>
      <c r="AA102" s="181" t="str">
        <f>IF(B102="","",VLOOKUP(B102,入力シート!$B$127:$BW$136,53,FALSE))</f>
        <v/>
      </c>
      <c r="AB102" s="182"/>
      <c r="AC102" s="182"/>
      <c r="AD102" s="185"/>
      <c r="AE102" s="35" t="str">
        <f>IF(B102="","",VLOOKUP(B102,入力シート!$B$127:$BW$136,15,FALSE))</f>
        <v/>
      </c>
      <c r="AF102" s="61" t="str">
        <f>IF(入力シート!B135="","","～")</f>
        <v>～</v>
      </c>
      <c r="AG102" s="36" t="str">
        <f>IF(B102="","",VLOOKUP(B102,入力シート!$B$127:$BW$136,18,FALSE))</f>
        <v/>
      </c>
      <c r="AH102" s="632" t="str">
        <f>IF(B102="","",VLOOKUP(B102,入力シート!$B$127:$BW$136,21,FALSE))</f>
        <v/>
      </c>
      <c r="AI102" s="633"/>
      <c r="AJ102" s="633"/>
      <c r="AK102" s="633"/>
      <c r="AL102" s="633"/>
      <c r="AM102" s="633" t="str">
        <f>IF(B102="","",VLOOKUP(B102,入力シート!$B$127:$BW$136,25,FALSE))</f>
        <v/>
      </c>
      <c r="AN102" s="633"/>
      <c r="AO102" s="633"/>
      <c r="AP102" s="633"/>
      <c r="AQ102" s="633"/>
      <c r="AR102" s="633"/>
      <c r="AS102" s="633"/>
      <c r="AT102" s="633"/>
      <c r="AU102" s="633"/>
      <c r="AV102" s="41"/>
    </row>
    <row r="103" spans="1:48">
      <c r="B103" s="139" t="str">
        <f>IF(入力シート!D136="","",入力シート!B136)</f>
        <v/>
      </c>
      <c r="C103" s="324" t="str">
        <f>IF(B103="","",VLOOKUP(B103,入力シート!$B$127:$BW$136,3,FALSE))</f>
        <v/>
      </c>
      <c r="D103" s="324"/>
      <c r="E103" s="324"/>
      <c r="F103" s="324"/>
      <c r="G103" s="324"/>
      <c r="H103" s="324"/>
      <c r="I103" s="324"/>
      <c r="J103" s="324"/>
      <c r="K103" s="325"/>
      <c r="L103" s="181" t="str">
        <f t="shared" si="12"/>
        <v/>
      </c>
      <c r="M103" s="182"/>
      <c r="N103" s="182"/>
      <c r="O103" s="185"/>
      <c r="P103" s="181" t="str">
        <f>IF(B103="","",VLOOKUP(B103,入力シート!$B$127:$BW$136,49,FALSE))</f>
        <v/>
      </c>
      <c r="Q103" s="182"/>
      <c r="R103" s="182"/>
      <c r="S103" s="182"/>
      <c r="T103" s="64" t="str">
        <f>IF(入力シート!B136="","","-")</f>
        <v>-</v>
      </c>
      <c r="U103" s="182" t="str">
        <f t="shared" si="13"/>
        <v/>
      </c>
      <c r="V103" s="185"/>
      <c r="W103" s="181" t="str">
        <f>IF(B103="","",VLOOKUP(B103,入力シート!$B$127:$BW$136,57,FALSE))</f>
        <v/>
      </c>
      <c r="X103" s="182"/>
      <c r="Y103" s="182"/>
      <c r="Z103" s="185"/>
      <c r="AA103" s="181" t="str">
        <f>IF(B103="","",VLOOKUP(B103,入力シート!$B$127:$BW$136,53,FALSE))</f>
        <v/>
      </c>
      <c r="AB103" s="182"/>
      <c r="AC103" s="182"/>
      <c r="AD103" s="185"/>
      <c r="AE103" s="35" t="str">
        <f>IF(B103="","",VLOOKUP(B103,入力シート!$B$127:$BW$136,15,FALSE))</f>
        <v/>
      </c>
      <c r="AF103" s="61" t="str">
        <f>IF(入力シート!B136="","","～")</f>
        <v>～</v>
      </c>
      <c r="AG103" s="36" t="str">
        <f>IF(B103="","",VLOOKUP(B103,入力シート!$B$127:$BW$136,18,FALSE))</f>
        <v/>
      </c>
      <c r="AH103" s="632" t="str">
        <f>IF(B103="","",VLOOKUP(B103,入力シート!$B$127:$BW$136,21,FALSE))</f>
        <v/>
      </c>
      <c r="AI103" s="633"/>
      <c r="AJ103" s="633"/>
      <c r="AK103" s="633"/>
      <c r="AL103" s="633"/>
      <c r="AM103" s="633" t="str">
        <f>IF(B103="","",VLOOKUP(B103,入力シート!$B$127:$BW$136,25,FALSE))</f>
        <v/>
      </c>
      <c r="AN103" s="633"/>
      <c r="AO103" s="633"/>
      <c r="AP103" s="633"/>
      <c r="AQ103" s="633"/>
      <c r="AR103" s="633"/>
      <c r="AS103" s="633"/>
      <c r="AT103" s="633"/>
      <c r="AU103" s="633"/>
      <c r="AV103" s="41"/>
    </row>
    <row r="104" spans="1:48" ht="16.5" thickBot="1">
      <c r="B104" s="14"/>
      <c r="C104" s="1"/>
      <c r="D104" s="1"/>
      <c r="E104" s="1"/>
      <c r="F104" s="1"/>
      <c r="G104" s="1"/>
      <c r="H104" s="1"/>
      <c r="I104" s="1"/>
      <c r="J104" s="1"/>
      <c r="K104" s="18"/>
      <c r="L104" s="19"/>
      <c r="M104" s="2"/>
      <c r="N104" s="2"/>
      <c r="O104" s="20"/>
      <c r="P104" s="21"/>
      <c r="Q104" s="22"/>
      <c r="R104" s="22"/>
      <c r="S104" s="22"/>
      <c r="T104" s="23"/>
      <c r="U104" s="24"/>
      <c r="V104" s="25"/>
      <c r="W104" s="21"/>
      <c r="X104" s="22"/>
      <c r="Y104" s="22"/>
      <c r="Z104" s="26"/>
      <c r="AA104" s="48"/>
      <c r="AB104" s="49"/>
      <c r="AC104" s="49"/>
      <c r="AD104" s="50"/>
      <c r="AE104" s="103"/>
      <c r="AF104" s="55"/>
      <c r="AG104" s="104"/>
      <c r="AH104" s="29"/>
      <c r="AI104" s="30"/>
      <c r="AJ104" s="30"/>
      <c r="AK104" s="30"/>
      <c r="AL104" s="30"/>
      <c r="AM104" s="30"/>
      <c r="AN104" s="30"/>
      <c r="AO104" s="30"/>
      <c r="AP104" s="30"/>
      <c r="AQ104" s="30"/>
      <c r="AR104" s="30"/>
      <c r="AS104" s="30"/>
      <c r="AT104" s="30"/>
      <c r="AU104" s="30"/>
      <c r="AV104" s="41"/>
    </row>
    <row r="105" spans="1:48" ht="19.5" thickTop="1" thickBot="1">
      <c r="B105" s="292" t="s">
        <v>20</v>
      </c>
      <c r="C105" s="293"/>
      <c r="D105" s="293"/>
      <c r="E105" s="293"/>
      <c r="F105" s="293"/>
      <c r="G105" s="293"/>
      <c r="H105" s="293"/>
      <c r="I105" s="293"/>
      <c r="J105" s="293"/>
      <c r="K105" s="294"/>
      <c r="L105" s="364">
        <f>SUM(L43:O104)</f>
        <v>0</v>
      </c>
      <c r="M105" s="365"/>
      <c r="N105" s="365"/>
      <c r="O105" s="366"/>
      <c r="P105" s="298"/>
      <c r="Q105" s="299"/>
      <c r="R105" s="299"/>
      <c r="S105" s="299"/>
      <c r="T105" s="299"/>
      <c r="U105" s="299"/>
      <c r="V105" s="300"/>
      <c r="W105" s="301">
        <f>SUM($W$42,$W$54,$W$67,$W$80,$W$93)</f>
        <v>0</v>
      </c>
      <c r="X105" s="302"/>
      <c r="Y105" s="302"/>
      <c r="Z105" s="303"/>
      <c r="AA105" s="367">
        <f>SUM(AA43:AD104)</f>
        <v>0</v>
      </c>
      <c r="AB105" s="368"/>
      <c r="AC105" s="368"/>
      <c r="AD105" s="308"/>
      <c r="AE105" s="80"/>
      <c r="AF105" s="52"/>
      <c r="AG105" s="37"/>
      <c r="AH105" s="309"/>
      <c r="AI105" s="310"/>
      <c r="AJ105" s="310"/>
      <c r="AK105" s="310"/>
      <c r="AL105" s="310"/>
      <c r="AM105" s="310"/>
      <c r="AN105" s="310"/>
      <c r="AO105" s="310"/>
      <c r="AP105" s="310"/>
      <c r="AQ105" s="310"/>
      <c r="AR105" s="310"/>
      <c r="AS105" s="310"/>
      <c r="AT105" s="310"/>
      <c r="AU105" s="311"/>
    </row>
    <row r="106" spans="1:48">
      <c r="B106" s="38"/>
      <c r="C106" s="38"/>
      <c r="D106" s="38"/>
      <c r="E106" s="38"/>
      <c r="F106" s="38"/>
      <c r="G106" s="38"/>
      <c r="H106" s="38"/>
      <c r="I106" s="38"/>
      <c r="J106" s="39"/>
      <c r="K106" s="39"/>
      <c r="L106" s="39"/>
      <c r="M106" s="39"/>
      <c r="N106" s="39"/>
      <c r="O106" s="39"/>
      <c r="P106" s="39"/>
      <c r="Q106" s="39"/>
      <c r="R106" s="39"/>
      <c r="S106" s="39"/>
      <c r="T106" s="39"/>
      <c r="U106" s="39"/>
      <c r="V106" s="39"/>
      <c r="W106" s="39"/>
      <c r="X106" s="39"/>
      <c r="Y106" s="39"/>
      <c r="Z106" s="39"/>
      <c r="AA106" s="39"/>
      <c r="AB106" s="39"/>
      <c r="AC106" s="39"/>
      <c r="AD106" s="39"/>
      <c r="AE106" s="39"/>
      <c r="AF106" s="39"/>
      <c r="AG106" s="39"/>
      <c r="AH106" s="39"/>
      <c r="AI106" s="39"/>
      <c r="AJ106" s="39"/>
      <c r="AK106" s="39"/>
      <c r="AL106" s="39"/>
      <c r="AM106" s="39"/>
      <c r="AN106" s="39"/>
      <c r="AO106" s="39"/>
      <c r="AP106" s="39"/>
      <c r="AQ106" s="39"/>
      <c r="AR106" s="39"/>
      <c r="AS106" s="39"/>
      <c r="AT106" s="39"/>
      <c r="AU106" s="39"/>
    </row>
    <row r="107" spans="1:48" ht="16.5" thickBot="1">
      <c r="A107" s="362" t="s">
        <v>82</v>
      </c>
      <c r="B107" s="362"/>
      <c r="C107" s="362"/>
      <c r="D107" s="362"/>
      <c r="E107" s="362"/>
      <c r="F107" s="362"/>
      <c r="G107" s="362"/>
      <c r="H107" s="362"/>
      <c r="I107" s="362"/>
      <c r="J107" s="362"/>
      <c r="K107" s="362"/>
      <c r="L107" s="362"/>
      <c r="M107" s="362"/>
      <c r="N107" s="362"/>
      <c r="O107" s="362"/>
      <c r="P107" s="362"/>
      <c r="Q107" s="362"/>
      <c r="R107" s="362"/>
      <c r="S107" s="362"/>
      <c r="T107" s="362"/>
      <c r="U107" s="362"/>
      <c r="V107" s="362"/>
      <c r="W107" s="362"/>
      <c r="X107" s="362"/>
      <c r="Y107" s="362"/>
      <c r="Z107" s="362"/>
      <c r="AA107" s="362"/>
      <c r="AB107" s="362"/>
      <c r="AC107" s="362"/>
      <c r="AD107" s="362"/>
      <c r="AE107" s="362"/>
      <c r="AF107" s="362"/>
      <c r="AG107" s="362"/>
      <c r="AH107" s="362"/>
      <c r="AI107" s="362"/>
      <c r="AJ107" s="362"/>
      <c r="AK107" s="362"/>
      <c r="AL107" s="362"/>
      <c r="AM107" s="362"/>
      <c r="AN107" s="362"/>
      <c r="AO107" s="362"/>
      <c r="AP107" s="362"/>
      <c r="AQ107" s="362"/>
      <c r="AR107" s="362"/>
      <c r="AS107" s="362"/>
      <c r="AT107" s="362"/>
      <c r="AU107" s="362"/>
    </row>
    <row r="108" spans="1:48">
      <c r="B108" s="225" t="s">
        <v>44</v>
      </c>
      <c r="C108" s="226"/>
      <c r="D108" s="226"/>
      <c r="E108" s="226"/>
      <c r="F108" s="226"/>
      <c r="G108" s="226"/>
      <c r="H108" s="226"/>
      <c r="I108" s="226"/>
      <c r="J108" s="226"/>
      <c r="K108" s="226"/>
      <c r="L108" s="226"/>
      <c r="M108" s="226"/>
      <c r="N108" s="226"/>
      <c r="O108" s="226"/>
      <c r="P108" s="226"/>
      <c r="Q108" s="226"/>
      <c r="R108" s="226"/>
      <c r="S108" s="226"/>
      <c r="T108" s="226"/>
      <c r="U108" s="226"/>
      <c r="V108" s="227"/>
      <c r="W108" s="225" t="s">
        <v>45</v>
      </c>
      <c r="X108" s="226"/>
      <c r="Y108" s="226"/>
      <c r="Z108" s="226"/>
      <c r="AA108" s="226"/>
      <c r="AB108" s="226"/>
      <c r="AC108" s="226"/>
      <c r="AD108" s="226"/>
      <c r="AE108" s="226"/>
      <c r="AF108" s="226"/>
      <c r="AG108" s="226"/>
      <c r="AH108" s="226"/>
      <c r="AI108" s="226"/>
      <c r="AJ108" s="226"/>
      <c r="AK108" s="226"/>
      <c r="AL108" s="227"/>
      <c r="AM108" s="225" t="s">
        <v>46</v>
      </c>
      <c r="AN108" s="226"/>
      <c r="AO108" s="226"/>
      <c r="AP108" s="226"/>
      <c r="AQ108" s="226"/>
      <c r="AR108" s="226"/>
      <c r="AS108" s="226"/>
      <c r="AT108" s="226"/>
      <c r="AU108" s="227"/>
    </row>
    <row r="109" spans="1:48">
      <c r="B109" s="197" t="s">
        <v>47</v>
      </c>
      <c r="C109" s="198"/>
      <c r="D109" s="198"/>
      <c r="E109" s="198"/>
      <c r="F109" s="198"/>
      <c r="G109" s="198"/>
      <c r="H109" s="198"/>
      <c r="I109" s="198"/>
      <c r="J109" s="198"/>
      <c r="K109" s="198"/>
      <c r="L109" s="198"/>
      <c r="M109" s="198"/>
      <c r="N109" s="198"/>
      <c r="O109" s="230"/>
      <c r="P109" s="198" t="s">
        <v>48</v>
      </c>
      <c r="Q109" s="198"/>
      <c r="R109" s="198"/>
      <c r="S109" s="198"/>
      <c r="T109" s="198"/>
      <c r="U109" s="198"/>
      <c r="V109" s="231"/>
      <c r="W109" s="197" t="s">
        <v>47</v>
      </c>
      <c r="X109" s="198"/>
      <c r="Y109" s="198"/>
      <c r="Z109" s="198"/>
      <c r="AA109" s="198"/>
      <c r="AB109" s="198"/>
      <c r="AC109" s="198"/>
      <c r="AD109" s="198"/>
      <c r="AE109" s="198"/>
      <c r="AF109" s="198"/>
      <c r="AG109" s="230"/>
      <c r="AH109" s="235" t="s">
        <v>48</v>
      </c>
      <c r="AI109" s="198"/>
      <c r="AJ109" s="198"/>
      <c r="AK109" s="198"/>
      <c r="AL109" s="231"/>
      <c r="AM109" s="236"/>
      <c r="AN109" s="237"/>
      <c r="AO109" s="237"/>
      <c r="AP109" s="237"/>
      <c r="AQ109" s="237"/>
      <c r="AR109" s="237"/>
      <c r="AS109" s="237"/>
      <c r="AT109" s="237"/>
      <c r="AU109" s="238"/>
    </row>
    <row r="110" spans="1:48">
      <c r="B110" s="361" t="s">
        <v>49</v>
      </c>
      <c r="C110" s="362"/>
      <c r="D110" s="362"/>
      <c r="E110" s="362"/>
      <c r="F110" s="362"/>
      <c r="G110" s="362"/>
      <c r="H110" s="362"/>
      <c r="I110" s="362"/>
      <c r="J110" s="362"/>
      <c r="K110" s="362"/>
      <c r="L110" s="362"/>
      <c r="M110" s="362"/>
      <c r="N110" s="362"/>
      <c r="O110" s="363"/>
      <c r="P110" s="245">
        <f>W38+W105</f>
        <v>0</v>
      </c>
      <c r="Q110" s="245"/>
      <c r="R110" s="245"/>
      <c r="S110" s="245"/>
      <c r="T110" s="245"/>
      <c r="U110" s="245"/>
      <c r="V110" s="246"/>
      <c r="W110" s="256" t="s">
        <v>318</v>
      </c>
      <c r="X110" s="257"/>
      <c r="Y110" s="257"/>
      <c r="Z110" s="257"/>
      <c r="AA110" s="257"/>
      <c r="AB110" s="257"/>
      <c r="AC110" s="257"/>
      <c r="AD110" s="257"/>
      <c r="AE110" s="257"/>
      <c r="AF110" s="257"/>
      <c r="AG110" s="258"/>
      <c r="AH110" s="259">
        <f>L38</f>
        <v>0</v>
      </c>
      <c r="AI110" s="260"/>
      <c r="AJ110" s="260"/>
      <c r="AK110" s="260"/>
      <c r="AL110" s="261"/>
      <c r="AM110" s="239"/>
      <c r="AN110" s="240"/>
      <c r="AO110" s="240"/>
      <c r="AP110" s="240"/>
      <c r="AQ110" s="240"/>
      <c r="AR110" s="240"/>
      <c r="AS110" s="240"/>
      <c r="AT110" s="240"/>
      <c r="AU110" s="241"/>
    </row>
    <row r="111" spans="1:48">
      <c r="B111" s="361" t="s">
        <v>51</v>
      </c>
      <c r="C111" s="362"/>
      <c r="D111" s="362"/>
      <c r="E111" s="362"/>
      <c r="F111" s="362"/>
      <c r="G111" s="362"/>
      <c r="H111" s="362"/>
      <c r="I111" s="362"/>
      <c r="J111" s="362"/>
      <c r="K111" s="362"/>
      <c r="L111" s="362"/>
      <c r="M111" s="362"/>
      <c r="N111" s="362"/>
      <c r="O111" s="363"/>
      <c r="P111" s="642">
        <f>AA38+AA105</f>
        <v>0</v>
      </c>
      <c r="Q111" s="245"/>
      <c r="R111" s="245"/>
      <c r="S111" s="245"/>
      <c r="T111" s="245"/>
      <c r="U111" s="245"/>
      <c r="V111" s="246"/>
      <c r="W111" s="242" t="s">
        <v>84</v>
      </c>
      <c r="X111" s="243"/>
      <c r="Y111" s="243"/>
      <c r="Z111" s="243"/>
      <c r="AA111" s="243"/>
      <c r="AB111" s="243"/>
      <c r="AC111" s="243"/>
      <c r="AD111" s="243"/>
      <c r="AE111" s="243"/>
      <c r="AF111" s="243"/>
      <c r="AG111" s="244"/>
      <c r="AH111" s="186">
        <f>L105</f>
        <v>0</v>
      </c>
      <c r="AI111" s="187"/>
      <c r="AJ111" s="187"/>
      <c r="AK111" s="187"/>
      <c r="AL111" s="247"/>
      <c r="AM111" s="239"/>
      <c r="AN111" s="240"/>
      <c r="AO111" s="240"/>
      <c r="AP111" s="240"/>
      <c r="AQ111" s="240"/>
      <c r="AR111" s="240"/>
      <c r="AS111" s="240"/>
      <c r="AT111" s="240"/>
      <c r="AU111" s="241"/>
    </row>
    <row r="112" spans="1:48" ht="16.5" thickBot="1">
      <c r="B112" s="637" t="s">
        <v>56</v>
      </c>
      <c r="C112" s="638"/>
      <c r="D112" s="638"/>
      <c r="E112" s="638"/>
      <c r="F112" s="638"/>
      <c r="G112" s="638"/>
      <c r="H112" s="638"/>
      <c r="I112" s="638"/>
      <c r="J112" s="638"/>
      <c r="K112" s="638"/>
      <c r="L112" s="638"/>
      <c r="M112" s="638"/>
      <c r="N112" s="638"/>
      <c r="O112" s="639"/>
      <c r="P112" s="640">
        <f>SUM(P110:V111)</f>
        <v>0</v>
      </c>
      <c r="Q112" s="640"/>
      <c r="R112" s="640"/>
      <c r="S112" s="640"/>
      <c r="T112" s="640"/>
      <c r="U112" s="640"/>
      <c r="V112" s="641"/>
      <c r="W112" s="634" t="s">
        <v>57</v>
      </c>
      <c r="X112" s="635"/>
      <c r="Y112" s="635"/>
      <c r="Z112" s="635"/>
      <c r="AA112" s="635"/>
      <c r="AB112" s="635"/>
      <c r="AC112" s="635"/>
      <c r="AD112" s="635"/>
      <c r="AE112" s="635"/>
      <c r="AF112" s="635"/>
      <c r="AG112" s="636"/>
      <c r="AH112" s="221">
        <f>SUM(AH110:AL111)</f>
        <v>0</v>
      </c>
      <c r="AI112" s="219"/>
      <c r="AJ112" s="219"/>
      <c r="AK112" s="219"/>
      <c r="AL112" s="222"/>
      <c r="AM112" s="223">
        <f>P112-AH112</f>
        <v>0</v>
      </c>
      <c r="AN112" s="223"/>
      <c r="AO112" s="223"/>
      <c r="AP112" s="223"/>
      <c r="AQ112" s="223"/>
      <c r="AR112" s="223"/>
      <c r="AS112" s="223"/>
      <c r="AT112" s="223"/>
      <c r="AU112" s="224"/>
    </row>
  </sheetData>
  <sheetProtection sheet="1" selectLockedCells="1" selectUnlockedCells="1"/>
  <mergeCells count="685">
    <mergeCell ref="AH67:AU67"/>
    <mergeCell ref="AH68:AL68"/>
    <mergeCell ref="AM68:AU68"/>
    <mergeCell ref="AH69:AL69"/>
    <mergeCell ref="AM69:AU69"/>
    <mergeCell ref="AH70:AL70"/>
    <mergeCell ref="AM70:AU70"/>
    <mergeCell ref="AH71:AL71"/>
    <mergeCell ref="AM71:AU71"/>
    <mergeCell ref="C31:K31"/>
    <mergeCell ref="L31:O31"/>
    <mergeCell ref="P31:S31"/>
    <mergeCell ref="U31:V31"/>
    <mergeCell ref="W31:Z31"/>
    <mergeCell ref="AH31:AU31"/>
    <mergeCell ref="C29:K29"/>
    <mergeCell ref="L29:O29"/>
    <mergeCell ref="P29:S29"/>
    <mergeCell ref="U29:V29"/>
    <mergeCell ref="W29:Z29"/>
    <mergeCell ref="AH29:AU29"/>
    <mergeCell ref="C30:K30"/>
    <mergeCell ref="L30:O30"/>
    <mergeCell ref="P30:S30"/>
    <mergeCell ref="U30:V30"/>
    <mergeCell ref="W30:Z30"/>
    <mergeCell ref="AH30:AU30"/>
    <mergeCell ref="AE31:AG31"/>
    <mergeCell ref="C27:K27"/>
    <mergeCell ref="L27:O27"/>
    <mergeCell ref="P27:S27"/>
    <mergeCell ref="U27:V27"/>
    <mergeCell ref="W27:Z27"/>
    <mergeCell ref="AH27:AU27"/>
    <mergeCell ref="C28:K28"/>
    <mergeCell ref="L28:O28"/>
    <mergeCell ref="P28:S28"/>
    <mergeCell ref="U28:V28"/>
    <mergeCell ref="W28:Z28"/>
    <mergeCell ref="AH28:AU28"/>
    <mergeCell ref="C25:K25"/>
    <mergeCell ref="L25:O25"/>
    <mergeCell ref="P25:S25"/>
    <mergeCell ref="U25:V25"/>
    <mergeCell ref="W25:Z25"/>
    <mergeCell ref="AH25:AU25"/>
    <mergeCell ref="C26:K26"/>
    <mergeCell ref="L26:O26"/>
    <mergeCell ref="P26:S26"/>
    <mergeCell ref="U26:V26"/>
    <mergeCell ref="W26:Z26"/>
    <mergeCell ref="AH26:AU26"/>
    <mergeCell ref="C23:K23"/>
    <mergeCell ref="L23:O23"/>
    <mergeCell ref="P23:S23"/>
    <mergeCell ref="U23:V23"/>
    <mergeCell ref="W23:Z23"/>
    <mergeCell ref="AH23:AU23"/>
    <mergeCell ref="C24:K24"/>
    <mergeCell ref="L24:O24"/>
    <mergeCell ref="P24:S24"/>
    <mergeCell ref="U24:V24"/>
    <mergeCell ref="W24:Z24"/>
    <mergeCell ref="AH24:AU24"/>
    <mergeCell ref="C71:K71"/>
    <mergeCell ref="L71:O71"/>
    <mergeCell ref="P71:S71"/>
    <mergeCell ref="U71:V71"/>
    <mergeCell ref="W71:Z71"/>
    <mergeCell ref="C83:K83"/>
    <mergeCell ref="L83:O83"/>
    <mergeCell ref="P83:S83"/>
    <mergeCell ref="U83:V83"/>
    <mergeCell ref="W83:Z83"/>
    <mergeCell ref="C72:K72"/>
    <mergeCell ref="C82:K82"/>
    <mergeCell ref="C73:K73"/>
    <mergeCell ref="L73:O73"/>
    <mergeCell ref="P73:S73"/>
    <mergeCell ref="U73:V73"/>
    <mergeCell ref="W73:Z73"/>
    <mergeCell ref="C75:K75"/>
    <mergeCell ref="L75:O75"/>
    <mergeCell ref="P75:S75"/>
    <mergeCell ref="U75:V75"/>
    <mergeCell ref="W75:Z75"/>
    <mergeCell ref="C77:K77"/>
    <mergeCell ref="L77:O77"/>
    <mergeCell ref="AM94:AU94"/>
    <mergeCell ref="L94:O94"/>
    <mergeCell ref="P94:S94"/>
    <mergeCell ref="U94:V94"/>
    <mergeCell ref="W94:Z94"/>
    <mergeCell ref="AA94:AD94"/>
    <mergeCell ref="L85:O85"/>
    <mergeCell ref="L82:O82"/>
    <mergeCell ref="P82:S82"/>
    <mergeCell ref="U82:V82"/>
    <mergeCell ref="W82:Z82"/>
    <mergeCell ref="AA82:AD82"/>
    <mergeCell ref="AM85:AU85"/>
    <mergeCell ref="AA87:AD87"/>
    <mergeCell ref="AH87:AL87"/>
    <mergeCell ref="AM87:AU87"/>
    <mergeCell ref="AA68:AD68"/>
    <mergeCell ref="AA69:AD69"/>
    <mergeCell ref="W80:Z80"/>
    <mergeCell ref="AA83:AD83"/>
    <mergeCell ref="AH83:AL83"/>
    <mergeCell ref="AM83:AU83"/>
    <mergeCell ref="AH82:AL82"/>
    <mergeCell ref="AM82:AU82"/>
    <mergeCell ref="AH72:AL72"/>
    <mergeCell ref="AM72:AU72"/>
    <mergeCell ref="AH73:AL73"/>
    <mergeCell ref="AM73:AU73"/>
    <mergeCell ref="AH74:AL74"/>
    <mergeCell ref="AM74:AU74"/>
    <mergeCell ref="AH75:AL75"/>
    <mergeCell ref="AM75:AU75"/>
    <mergeCell ref="AH76:AL76"/>
    <mergeCell ref="AM76:AU76"/>
    <mergeCell ref="AH77:AL77"/>
    <mergeCell ref="AM77:AU77"/>
    <mergeCell ref="AH80:AU80"/>
    <mergeCell ref="AH79:AU79"/>
    <mergeCell ref="AA70:AD70"/>
    <mergeCell ref="AA71:AD71"/>
    <mergeCell ref="L81:O81"/>
    <mergeCell ref="P81:S81"/>
    <mergeCell ref="L72:O72"/>
    <mergeCell ref="P72:S72"/>
    <mergeCell ref="U72:V72"/>
    <mergeCell ref="W72:Z72"/>
    <mergeCell ref="AA72:AD72"/>
    <mergeCell ref="AH81:AL81"/>
    <mergeCell ref="AM81:AU81"/>
    <mergeCell ref="AA73:AD73"/>
    <mergeCell ref="C84:K84"/>
    <mergeCell ref="L84:O84"/>
    <mergeCell ref="P84:S84"/>
    <mergeCell ref="U84:V84"/>
    <mergeCell ref="U95:V95"/>
    <mergeCell ref="W95:Z95"/>
    <mergeCell ref="AA95:AD95"/>
    <mergeCell ref="W93:Z93"/>
    <mergeCell ref="AH94:AL94"/>
    <mergeCell ref="P85:S85"/>
    <mergeCell ref="U85:V85"/>
    <mergeCell ref="W85:Z85"/>
    <mergeCell ref="AA85:AD85"/>
    <mergeCell ref="AH85:AL85"/>
    <mergeCell ref="AH93:AU93"/>
    <mergeCell ref="W84:Z84"/>
    <mergeCell ref="AA84:AD84"/>
    <mergeCell ref="AH84:AL84"/>
    <mergeCell ref="AM84:AU84"/>
    <mergeCell ref="C87:K87"/>
    <mergeCell ref="L87:O87"/>
    <mergeCell ref="P87:S87"/>
    <mergeCell ref="U87:V87"/>
    <mergeCell ref="W87:Z87"/>
    <mergeCell ref="C70:K70"/>
    <mergeCell ref="L70:O70"/>
    <mergeCell ref="P70:S70"/>
    <mergeCell ref="U70:V70"/>
    <mergeCell ref="W70:Z70"/>
    <mergeCell ref="L69:O69"/>
    <mergeCell ref="P69:S69"/>
    <mergeCell ref="U69:V69"/>
    <mergeCell ref="W69:Z69"/>
    <mergeCell ref="W47:Z47"/>
    <mergeCell ref="C58:K58"/>
    <mergeCell ref="L58:O58"/>
    <mergeCell ref="P58:S58"/>
    <mergeCell ref="W50:Z50"/>
    <mergeCell ref="P52:S52"/>
    <mergeCell ref="U52:V52"/>
    <mergeCell ref="W52:Z52"/>
    <mergeCell ref="L68:O68"/>
    <mergeCell ref="P68:S68"/>
    <mergeCell ref="U68:V68"/>
    <mergeCell ref="W68:Z68"/>
    <mergeCell ref="U56:V56"/>
    <mergeCell ref="W56:Z56"/>
    <mergeCell ref="C57:K57"/>
    <mergeCell ref="L57:O57"/>
    <mergeCell ref="P57:S57"/>
    <mergeCell ref="U57:V57"/>
    <mergeCell ref="W57:Z57"/>
    <mergeCell ref="C59:K59"/>
    <mergeCell ref="L59:O59"/>
    <mergeCell ref="P59:S59"/>
    <mergeCell ref="U59:V59"/>
    <mergeCell ref="W59:Z59"/>
    <mergeCell ref="AH36:AU36"/>
    <mergeCell ref="AA45:AD45"/>
    <mergeCell ref="AH45:AL45"/>
    <mergeCell ref="AM45:AU45"/>
    <mergeCell ref="AA46:AD46"/>
    <mergeCell ref="AH46:AL46"/>
    <mergeCell ref="AM46:AU46"/>
    <mergeCell ref="C44:K44"/>
    <mergeCell ref="L44:O44"/>
    <mergeCell ref="P44:S44"/>
    <mergeCell ref="U44:V44"/>
    <mergeCell ref="W44:Z44"/>
    <mergeCell ref="L45:O45"/>
    <mergeCell ref="P45:S45"/>
    <mergeCell ref="L36:O36"/>
    <mergeCell ref="W38:Z38"/>
    <mergeCell ref="AA38:AD38"/>
    <mergeCell ref="AH38:AU38"/>
    <mergeCell ref="U45:V45"/>
    <mergeCell ref="W45:Z45"/>
    <mergeCell ref="C46:K46"/>
    <mergeCell ref="L46:O46"/>
    <mergeCell ref="P46:S46"/>
    <mergeCell ref="U46:V46"/>
    <mergeCell ref="C17:K17"/>
    <mergeCell ref="L17:O17"/>
    <mergeCell ref="P17:S17"/>
    <mergeCell ref="U17:V17"/>
    <mergeCell ref="W17:Z17"/>
    <mergeCell ref="AH17:AU17"/>
    <mergeCell ref="C18:K18"/>
    <mergeCell ref="L18:O18"/>
    <mergeCell ref="P18:S18"/>
    <mergeCell ref="U18:V18"/>
    <mergeCell ref="W18:Z18"/>
    <mergeCell ref="AH18:AU18"/>
    <mergeCell ref="AE17:AG17"/>
    <mergeCell ref="AE18:AG18"/>
    <mergeCell ref="C15:K15"/>
    <mergeCell ref="L15:O15"/>
    <mergeCell ref="P15:S15"/>
    <mergeCell ref="U15:V15"/>
    <mergeCell ref="W15:Z15"/>
    <mergeCell ref="AH15:AU15"/>
    <mergeCell ref="C16:K16"/>
    <mergeCell ref="L16:O16"/>
    <mergeCell ref="P16:S16"/>
    <mergeCell ref="U16:V16"/>
    <mergeCell ref="W16:Z16"/>
    <mergeCell ref="AH16:AU16"/>
    <mergeCell ref="C13:K13"/>
    <mergeCell ref="L13:O13"/>
    <mergeCell ref="P13:S13"/>
    <mergeCell ref="U13:V13"/>
    <mergeCell ref="W13:Z13"/>
    <mergeCell ref="AH13:AU13"/>
    <mergeCell ref="C14:K14"/>
    <mergeCell ref="L14:O14"/>
    <mergeCell ref="P14:S14"/>
    <mergeCell ref="U14:V14"/>
    <mergeCell ref="W14:Z14"/>
    <mergeCell ref="AH14:AU14"/>
    <mergeCell ref="C11:K11"/>
    <mergeCell ref="L11:O11"/>
    <mergeCell ref="P11:S11"/>
    <mergeCell ref="U11:V11"/>
    <mergeCell ref="W11:Z11"/>
    <mergeCell ref="AH11:AU11"/>
    <mergeCell ref="C12:K12"/>
    <mergeCell ref="L12:O12"/>
    <mergeCell ref="P12:S12"/>
    <mergeCell ref="U12:V12"/>
    <mergeCell ref="W12:Z12"/>
    <mergeCell ref="AH12:AU12"/>
    <mergeCell ref="C9:K9"/>
    <mergeCell ref="L9:O9"/>
    <mergeCell ref="P9:S9"/>
    <mergeCell ref="U9:V9"/>
    <mergeCell ref="W9:Z9"/>
    <mergeCell ref="AH9:AU9"/>
    <mergeCell ref="C10:K10"/>
    <mergeCell ref="L10:O10"/>
    <mergeCell ref="P10:S10"/>
    <mergeCell ref="U10:V10"/>
    <mergeCell ref="W10:Z10"/>
    <mergeCell ref="AH10:AU10"/>
    <mergeCell ref="U22:V22"/>
    <mergeCell ref="W22:Z22"/>
    <mergeCell ref="AH22:AU22"/>
    <mergeCell ref="U55:V55"/>
    <mergeCell ref="W67:Z67"/>
    <mergeCell ref="AA56:AD56"/>
    <mergeCell ref="W55:Z55"/>
    <mergeCell ref="AA55:AD55"/>
    <mergeCell ref="AA57:AD57"/>
    <mergeCell ref="AH58:AL58"/>
    <mergeCell ref="W32:Z32"/>
    <mergeCell ref="AH32:AU32"/>
    <mergeCell ref="U33:V33"/>
    <mergeCell ref="W33:Z33"/>
    <mergeCell ref="AH33:AU33"/>
    <mergeCell ref="U34:V34"/>
    <mergeCell ref="W34:Z34"/>
    <mergeCell ref="AH34:AU34"/>
    <mergeCell ref="W42:Z42"/>
    <mergeCell ref="U35:V35"/>
    <mergeCell ref="W35:Z35"/>
    <mergeCell ref="AH35:AU35"/>
    <mergeCell ref="U36:V36"/>
    <mergeCell ref="W36:Z36"/>
    <mergeCell ref="U19:V19"/>
    <mergeCell ref="W19:Z19"/>
    <mergeCell ref="AH19:AU19"/>
    <mergeCell ref="U20:V20"/>
    <mergeCell ref="W20:Z20"/>
    <mergeCell ref="AH20:AU20"/>
    <mergeCell ref="U21:V21"/>
    <mergeCell ref="W21:Z21"/>
    <mergeCell ref="AH21:AU21"/>
    <mergeCell ref="AE19:AG19"/>
    <mergeCell ref="AE20:AG20"/>
    <mergeCell ref="AE21:AG21"/>
    <mergeCell ref="AH112:AL112"/>
    <mergeCell ref="AH111:AL111"/>
    <mergeCell ref="AH110:AL110"/>
    <mergeCell ref="AH109:AL109"/>
    <mergeCell ref="AM58:AU58"/>
    <mergeCell ref="AH56:AL56"/>
    <mergeCell ref="AM56:AU56"/>
    <mergeCell ref="AH57:AL57"/>
    <mergeCell ref="U32:V32"/>
    <mergeCell ref="AM109:AU111"/>
    <mergeCell ref="B108:V108"/>
    <mergeCell ref="W108:AL108"/>
    <mergeCell ref="AM108:AU108"/>
    <mergeCell ref="AH95:AL95"/>
    <mergeCell ref="AM95:AU95"/>
    <mergeCell ref="L97:O97"/>
    <mergeCell ref="P97:S97"/>
    <mergeCell ref="U97:V97"/>
    <mergeCell ref="W97:Z97"/>
    <mergeCell ref="AA97:AD97"/>
    <mergeCell ref="AH97:AL97"/>
    <mergeCell ref="AM97:AU97"/>
    <mergeCell ref="A107:AU107"/>
    <mergeCell ref="P98:S98"/>
    <mergeCell ref="P19:S19"/>
    <mergeCell ref="P20:S20"/>
    <mergeCell ref="P21:S21"/>
    <mergeCell ref="P22:S22"/>
    <mergeCell ref="P32:S32"/>
    <mergeCell ref="P35:S35"/>
    <mergeCell ref="L19:O19"/>
    <mergeCell ref="L20:O20"/>
    <mergeCell ref="L21:O21"/>
    <mergeCell ref="L22:O22"/>
    <mergeCell ref="L32:O32"/>
    <mergeCell ref="L35:O35"/>
    <mergeCell ref="L33:O33"/>
    <mergeCell ref="P33:S33"/>
    <mergeCell ref="L34:O34"/>
    <mergeCell ref="P34:S34"/>
    <mergeCell ref="B112:O112"/>
    <mergeCell ref="P112:V112"/>
    <mergeCell ref="AM112:AU112"/>
    <mergeCell ref="C8:K8"/>
    <mergeCell ref="L8:O8"/>
    <mergeCell ref="P8:S8"/>
    <mergeCell ref="U8:V8"/>
    <mergeCell ref="W8:Z8"/>
    <mergeCell ref="AH8:AU8"/>
    <mergeCell ref="B109:O109"/>
    <mergeCell ref="P109:V109"/>
    <mergeCell ref="B110:O110"/>
    <mergeCell ref="P110:V110"/>
    <mergeCell ref="B111:O111"/>
    <mergeCell ref="P111:V111"/>
    <mergeCell ref="B105:K105"/>
    <mergeCell ref="L105:O105"/>
    <mergeCell ref="P105:V105"/>
    <mergeCell ref="W105:Z105"/>
    <mergeCell ref="C19:K19"/>
    <mergeCell ref="C20:K20"/>
    <mergeCell ref="C21:K21"/>
    <mergeCell ref="C22:K22"/>
    <mergeCell ref="AH105:AU105"/>
    <mergeCell ref="C7:K7"/>
    <mergeCell ref="L7:O7"/>
    <mergeCell ref="P7:S7"/>
    <mergeCell ref="U7:V7"/>
    <mergeCell ref="W7:Z7"/>
    <mergeCell ref="AH7:AU7"/>
    <mergeCell ref="B6:K6"/>
    <mergeCell ref="L6:O6"/>
    <mergeCell ref="P6:S6"/>
    <mergeCell ref="U6:V6"/>
    <mergeCell ref="W6:Z6"/>
    <mergeCell ref="AH6:AU6"/>
    <mergeCell ref="AE7:AG7"/>
    <mergeCell ref="U98:V98"/>
    <mergeCell ref="W98:Z98"/>
    <mergeCell ref="AA98:AD98"/>
    <mergeCell ref="AH98:AL98"/>
    <mergeCell ref="AM98:AU98"/>
    <mergeCell ref="C95:K95"/>
    <mergeCell ref="C97:K97"/>
    <mergeCell ref="C98:K98"/>
    <mergeCell ref="L98:O98"/>
    <mergeCell ref="C96:K96"/>
    <mergeCell ref="L96:O96"/>
    <mergeCell ref="P96:S96"/>
    <mergeCell ref="U96:V96"/>
    <mergeCell ref="W96:Z96"/>
    <mergeCell ref="AA96:AD96"/>
    <mergeCell ref="AH96:AL96"/>
    <mergeCell ref="AM96:AU96"/>
    <mergeCell ref="AH42:AU42"/>
    <mergeCell ref="AM57:AU57"/>
    <mergeCell ref="AH55:AL55"/>
    <mergeCell ref="AM55:AU55"/>
    <mergeCell ref="AA44:AD44"/>
    <mergeCell ref="AH44:AL44"/>
    <mergeCell ref="AM44:AU44"/>
    <mergeCell ref="AH54:AU54"/>
    <mergeCell ref="AH47:AL47"/>
    <mergeCell ref="AM47:AU47"/>
    <mergeCell ref="AA47:AD47"/>
    <mergeCell ref="AM52:AU52"/>
    <mergeCell ref="L43:O43"/>
    <mergeCell ref="P43:S43"/>
    <mergeCell ref="U43:V43"/>
    <mergeCell ref="W43:Z43"/>
    <mergeCell ref="AA43:AD43"/>
    <mergeCell ref="AH43:AL43"/>
    <mergeCell ref="AM43:AU43"/>
    <mergeCell ref="W54:Z54"/>
    <mergeCell ref="P56:S56"/>
    <mergeCell ref="L55:O55"/>
    <mergeCell ref="P55:S55"/>
    <mergeCell ref="L56:O56"/>
    <mergeCell ref="L50:O50"/>
    <mergeCell ref="P50:S50"/>
    <mergeCell ref="U50:V50"/>
    <mergeCell ref="L52:O52"/>
    <mergeCell ref="W46:Z46"/>
    <mergeCell ref="L47:O47"/>
    <mergeCell ref="P47:S47"/>
    <mergeCell ref="U47:V47"/>
    <mergeCell ref="AH48:AL48"/>
    <mergeCell ref="AM48:AU48"/>
    <mergeCell ref="AA52:AD52"/>
    <mergeCell ref="AH52:AL52"/>
    <mergeCell ref="A1:D1"/>
    <mergeCell ref="A2:AU2"/>
    <mergeCell ref="B4:V4"/>
    <mergeCell ref="W4:AD4"/>
    <mergeCell ref="B5:K5"/>
    <mergeCell ref="L5:O5"/>
    <mergeCell ref="P5:V5"/>
    <mergeCell ref="W5:Z5"/>
    <mergeCell ref="AA5:AD5"/>
    <mergeCell ref="AH4:AU5"/>
    <mergeCell ref="A3:AU3"/>
    <mergeCell ref="AE4:AG5"/>
    <mergeCell ref="AA1:AG1"/>
    <mergeCell ref="AH1:AU1"/>
    <mergeCell ref="W112:AG112"/>
    <mergeCell ref="W111:AG111"/>
    <mergeCell ref="W110:AG110"/>
    <mergeCell ref="W109:AG109"/>
    <mergeCell ref="C42:K42"/>
    <mergeCell ref="B41:K41"/>
    <mergeCell ref="B66:K66"/>
    <mergeCell ref="C67:K67"/>
    <mergeCell ref="C54:K54"/>
    <mergeCell ref="C93:K93"/>
    <mergeCell ref="B92:K92"/>
    <mergeCell ref="C80:K80"/>
    <mergeCell ref="B79:K79"/>
    <mergeCell ref="U81:V81"/>
    <mergeCell ref="W81:Z81"/>
    <mergeCell ref="AA81:AD81"/>
    <mergeCell ref="AA105:AD105"/>
    <mergeCell ref="C68:K68"/>
    <mergeCell ref="C69:K69"/>
    <mergeCell ref="C81:K81"/>
    <mergeCell ref="C85:K85"/>
    <mergeCell ref="C94:K94"/>
    <mergeCell ref="L95:O95"/>
    <mergeCell ref="P95:S95"/>
    <mergeCell ref="AE8:AG8"/>
    <mergeCell ref="AE9:AG9"/>
    <mergeCell ref="AE10:AG10"/>
    <mergeCell ref="AE11:AG11"/>
    <mergeCell ref="AE12:AG12"/>
    <mergeCell ref="AE13:AG13"/>
    <mergeCell ref="AE14:AG14"/>
    <mergeCell ref="AE15:AG15"/>
    <mergeCell ref="AE16:AG16"/>
    <mergeCell ref="AE22:AG22"/>
    <mergeCell ref="AE23:AG23"/>
    <mergeCell ref="AE24:AG24"/>
    <mergeCell ref="AE25:AG25"/>
    <mergeCell ref="AE26:AG26"/>
    <mergeCell ref="AE27:AG27"/>
    <mergeCell ref="AE28:AG28"/>
    <mergeCell ref="AE29:AG29"/>
    <mergeCell ref="AE30:AG30"/>
    <mergeCell ref="AE32:AG32"/>
    <mergeCell ref="AE33:AG33"/>
    <mergeCell ref="AE34:AG34"/>
    <mergeCell ref="AE35:AG35"/>
    <mergeCell ref="AE36:AG36"/>
    <mergeCell ref="C48:K48"/>
    <mergeCell ref="L48:O48"/>
    <mergeCell ref="P48:S48"/>
    <mergeCell ref="U48:V48"/>
    <mergeCell ref="W48:Z48"/>
    <mergeCell ref="AA48:AD48"/>
    <mergeCell ref="C32:K32"/>
    <mergeCell ref="C35:K35"/>
    <mergeCell ref="C45:K45"/>
    <mergeCell ref="C33:K33"/>
    <mergeCell ref="C34:K34"/>
    <mergeCell ref="C36:K36"/>
    <mergeCell ref="P36:S36"/>
    <mergeCell ref="B38:K38"/>
    <mergeCell ref="L38:O38"/>
    <mergeCell ref="P38:V38"/>
    <mergeCell ref="B40:K40"/>
    <mergeCell ref="C43:K43"/>
    <mergeCell ref="C47:K47"/>
    <mergeCell ref="C49:K49"/>
    <mergeCell ref="L49:O49"/>
    <mergeCell ref="P49:S49"/>
    <mergeCell ref="U49:V49"/>
    <mergeCell ref="W49:Z49"/>
    <mergeCell ref="AA49:AD49"/>
    <mergeCell ref="AH49:AL49"/>
    <mergeCell ref="AM49:AU49"/>
    <mergeCell ref="AA50:AD50"/>
    <mergeCell ref="AH50:AL50"/>
    <mergeCell ref="AM50:AU50"/>
    <mergeCell ref="C51:K51"/>
    <mergeCell ref="L51:O51"/>
    <mergeCell ref="P51:S51"/>
    <mergeCell ref="U51:V51"/>
    <mergeCell ref="W51:Z51"/>
    <mergeCell ref="AA51:AD51"/>
    <mergeCell ref="AH51:AL51"/>
    <mergeCell ref="AM51:AU51"/>
    <mergeCell ref="C50:K50"/>
    <mergeCell ref="C55:K55"/>
    <mergeCell ref="C52:K52"/>
    <mergeCell ref="AA58:AD58"/>
    <mergeCell ref="AA59:AD59"/>
    <mergeCell ref="AH59:AL59"/>
    <mergeCell ref="AM59:AU59"/>
    <mergeCell ref="U58:V58"/>
    <mergeCell ref="W58:Z58"/>
    <mergeCell ref="AA61:AD61"/>
    <mergeCell ref="AH61:AL61"/>
    <mergeCell ref="AM61:AU61"/>
    <mergeCell ref="C60:K60"/>
    <mergeCell ref="L60:O60"/>
    <mergeCell ref="P60:S60"/>
    <mergeCell ref="U60:V60"/>
    <mergeCell ref="W60:Z60"/>
    <mergeCell ref="AA60:AD60"/>
    <mergeCell ref="AH60:AL60"/>
    <mergeCell ref="AM60:AU60"/>
    <mergeCell ref="C56:K56"/>
    <mergeCell ref="C62:K62"/>
    <mergeCell ref="L62:O62"/>
    <mergeCell ref="P62:S62"/>
    <mergeCell ref="U62:V62"/>
    <mergeCell ref="W62:Z62"/>
    <mergeCell ref="AA62:AD62"/>
    <mergeCell ref="AH62:AL62"/>
    <mergeCell ref="AM62:AU62"/>
    <mergeCell ref="C61:K61"/>
    <mergeCell ref="L61:O61"/>
    <mergeCell ref="P61:S61"/>
    <mergeCell ref="U61:V61"/>
    <mergeCell ref="W61:Z61"/>
    <mergeCell ref="U63:V63"/>
    <mergeCell ref="W63:Z63"/>
    <mergeCell ref="AA63:AD63"/>
    <mergeCell ref="AH63:AL63"/>
    <mergeCell ref="AM63:AU63"/>
    <mergeCell ref="C64:K64"/>
    <mergeCell ref="L64:O64"/>
    <mergeCell ref="P64:S64"/>
    <mergeCell ref="U64:V64"/>
    <mergeCell ref="W64:Z64"/>
    <mergeCell ref="AA64:AD64"/>
    <mergeCell ref="AH64:AL64"/>
    <mergeCell ref="AM64:AU64"/>
    <mergeCell ref="C63:K63"/>
    <mergeCell ref="L63:O63"/>
    <mergeCell ref="P63:S63"/>
    <mergeCell ref="C74:K74"/>
    <mergeCell ref="L74:O74"/>
    <mergeCell ref="P74:S74"/>
    <mergeCell ref="U74:V74"/>
    <mergeCell ref="W74:Z74"/>
    <mergeCell ref="AA74:AD74"/>
    <mergeCell ref="P77:S77"/>
    <mergeCell ref="U77:V77"/>
    <mergeCell ref="W77:Z77"/>
    <mergeCell ref="AA77:AD77"/>
    <mergeCell ref="AA75:AD75"/>
    <mergeCell ref="C76:K76"/>
    <mergeCell ref="L76:O76"/>
    <mergeCell ref="P76:S76"/>
    <mergeCell ref="U76:V76"/>
    <mergeCell ref="W76:Z76"/>
    <mergeCell ref="AA76:AD76"/>
    <mergeCell ref="C88:K88"/>
    <mergeCell ref="L88:O88"/>
    <mergeCell ref="P88:S88"/>
    <mergeCell ref="U88:V88"/>
    <mergeCell ref="W88:Z88"/>
    <mergeCell ref="AA88:AD88"/>
    <mergeCell ref="AH88:AL88"/>
    <mergeCell ref="AM88:AU88"/>
    <mergeCell ref="C89:K89"/>
    <mergeCell ref="L89:O89"/>
    <mergeCell ref="P89:S89"/>
    <mergeCell ref="U89:V89"/>
    <mergeCell ref="W89:Z89"/>
    <mergeCell ref="AA89:AD89"/>
    <mergeCell ref="AH89:AL89"/>
    <mergeCell ref="AM89:AU89"/>
    <mergeCell ref="C86:K86"/>
    <mergeCell ref="L86:O86"/>
    <mergeCell ref="P86:S86"/>
    <mergeCell ref="U86:V86"/>
    <mergeCell ref="W86:Z86"/>
    <mergeCell ref="AA86:AD86"/>
    <mergeCell ref="AH86:AL86"/>
    <mergeCell ref="AM86:AU86"/>
    <mergeCell ref="C99:K99"/>
    <mergeCell ref="L99:O99"/>
    <mergeCell ref="P99:S99"/>
    <mergeCell ref="U99:V99"/>
    <mergeCell ref="W99:Z99"/>
    <mergeCell ref="AA99:AD99"/>
    <mergeCell ref="AH99:AL99"/>
    <mergeCell ref="AM99:AU99"/>
    <mergeCell ref="C90:K90"/>
    <mergeCell ref="L90:O90"/>
    <mergeCell ref="P90:S90"/>
    <mergeCell ref="U90:V90"/>
    <mergeCell ref="W90:Z90"/>
    <mergeCell ref="AA90:AD90"/>
    <mergeCell ref="AH90:AL90"/>
    <mergeCell ref="AM90:AU90"/>
    <mergeCell ref="C100:K100"/>
    <mergeCell ref="L100:O100"/>
    <mergeCell ref="P100:S100"/>
    <mergeCell ref="U100:V100"/>
    <mergeCell ref="W100:Z100"/>
    <mergeCell ref="AA100:AD100"/>
    <mergeCell ref="AH100:AL100"/>
    <mergeCell ref="AM100:AU100"/>
    <mergeCell ref="C101:K101"/>
    <mergeCell ref="L101:O101"/>
    <mergeCell ref="P101:S101"/>
    <mergeCell ref="U101:V101"/>
    <mergeCell ref="W101:Z101"/>
    <mergeCell ref="AA101:AD101"/>
    <mergeCell ref="AH101:AL101"/>
    <mergeCell ref="AM101:AU101"/>
    <mergeCell ref="C102:K102"/>
    <mergeCell ref="L102:O102"/>
    <mergeCell ref="P102:S102"/>
    <mergeCell ref="U102:V102"/>
    <mergeCell ref="W102:Z102"/>
    <mergeCell ref="AA102:AD102"/>
    <mergeCell ref="AH102:AL102"/>
    <mergeCell ref="AM102:AU102"/>
    <mergeCell ref="C103:K103"/>
    <mergeCell ref="L103:O103"/>
    <mergeCell ref="P103:S103"/>
    <mergeCell ref="U103:V103"/>
    <mergeCell ref="W103:Z103"/>
    <mergeCell ref="AA103:AD103"/>
    <mergeCell ref="AH103:AL103"/>
    <mergeCell ref="AM103:AU103"/>
  </mergeCells>
  <phoneticPr fontId="3"/>
  <printOptions horizontalCentered="1"/>
  <pageMargins left="0.59055118110236215" right="0.59055118110236215" top="0.59055118110236215" bottom="0.59055118110236215" header="0.39370078740157483" footer="0.27559055118110237"/>
  <pageSetup paperSize="9" scale="55" orientation="portrait" r:id="rId1"/>
  <rowBreaks count="1" manualBreakCount="1">
    <brk id="38" max="52"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FCF71-F4CF-423F-8D18-89C4A7D88C22}">
  <sheetPr>
    <tabColor theme="0"/>
    <pageSetUpPr fitToPage="1"/>
  </sheetPr>
  <dimension ref="A1:AG56"/>
  <sheetViews>
    <sheetView view="pageBreakPreview" zoomScaleNormal="100" zoomScaleSheetLayoutView="100" workbookViewId="0">
      <selection sqref="A1:AF1"/>
    </sheetView>
  </sheetViews>
  <sheetFormatPr defaultColWidth="2.5" defaultRowHeight="15.75"/>
  <cols>
    <col min="1" max="30" width="2.5" style="10"/>
    <col min="31" max="32" width="9" style="10" customWidth="1"/>
    <col min="33" max="16384" width="2.5" style="10"/>
  </cols>
  <sheetData>
    <row r="1" spans="1:33">
      <c r="A1" s="362" t="s">
        <v>319</v>
      </c>
      <c r="B1" s="362"/>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71"/>
      <c r="AF1" s="371"/>
    </row>
    <row r="2" spans="1:33">
      <c r="A2" s="362" t="s">
        <v>320</v>
      </c>
      <c r="B2" s="362"/>
      <c r="C2" s="362"/>
      <c r="D2" s="362"/>
      <c r="E2" s="362"/>
      <c r="F2" s="362"/>
      <c r="G2" s="362"/>
      <c r="H2" s="362"/>
      <c r="I2" s="362"/>
      <c r="J2" s="362"/>
      <c r="K2" s="362"/>
      <c r="L2" s="362"/>
      <c r="M2" s="362"/>
      <c r="N2" s="362"/>
      <c r="O2" s="362"/>
      <c r="P2" s="362"/>
      <c r="Q2" s="362"/>
      <c r="R2" s="362"/>
      <c r="S2" s="362"/>
      <c r="T2" s="362"/>
      <c r="U2" s="362"/>
      <c r="V2" s="362"/>
      <c r="W2" s="362"/>
      <c r="X2" s="362"/>
      <c r="Y2" s="362"/>
      <c r="Z2" s="362"/>
      <c r="AA2" s="362"/>
      <c r="AB2" s="362"/>
      <c r="AC2" s="362"/>
      <c r="AD2" s="362"/>
      <c r="AE2" s="371"/>
      <c r="AF2" s="371"/>
    </row>
    <row r="4" spans="1:33">
      <c r="A4" s="240" t="s">
        <v>321</v>
      </c>
      <c r="B4" s="240"/>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240"/>
      <c r="AE4" s="657"/>
      <c r="AF4" s="657"/>
    </row>
    <row r="5" spans="1:33">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row>
    <row r="6" spans="1:33">
      <c r="A6" s="23"/>
      <c r="B6" s="362" t="s">
        <v>322</v>
      </c>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23" t="s">
        <v>323</v>
      </c>
      <c r="AF6" s="23" t="s">
        <v>324</v>
      </c>
    </row>
    <row r="7" spans="1:33">
      <c r="B7" s="149" t="str">
        <f>IF(入力シート!D139="","",入力シート!B139)</f>
        <v/>
      </c>
      <c r="C7" s="653" t="str">
        <f>IF(B7="","",VLOOKUP(B7,入力シート!$B$139:$BE$143,3,FALSE))</f>
        <v/>
      </c>
      <c r="D7" s="653"/>
      <c r="E7" s="653"/>
      <c r="F7" s="653"/>
      <c r="G7" s="653"/>
      <c r="H7" s="653"/>
      <c r="I7" s="653"/>
      <c r="J7" s="653"/>
      <c r="K7" s="653"/>
      <c r="L7" s="653"/>
      <c r="M7" s="653"/>
      <c r="N7" s="653"/>
      <c r="O7" s="654" t="str">
        <f>IF(OR(C7=0,C7=""),"","サイトURL及び成果物の名称")</f>
        <v/>
      </c>
      <c r="P7" s="654"/>
      <c r="Q7" s="654"/>
      <c r="R7" s="655" t="str">
        <f>IF(B7="","",VLOOKUP(B7,入力シート!$B$29:$CN$33,18,FALSE))</f>
        <v/>
      </c>
      <c r="S7" s="655"/>
      <c r="T7" s="655"/>
      <c r="U7" s="655"/>
      <c r="V7" s="655"/>
      <c r="W7" s="656" t="str">
        <f>IF(B7="","",VLOOKUP(B7,入力シート!$B$29:$CN$33,22,FALSE))</f>
        <v/>
      </c>
      <c r="X7" s="656"/>
      <c r="Y7" s="656"/>
      <c r="Z7" s="656"/>
      <c r="AA7" s="656"/>
      <c r="AB7" s="656"/>
      <c r="AC7" s="656"/>
      <c r="AD7" s="656"/>
      <c r="AE7" s="150" t="str">
        <f>IF(B7="","",VLOOKUP(B7,入力シート!$B$29:$CN$33,49,FALSE))</f>
        <v/>
      </c>
      <c r="AF7" s="150" t="str">
        <f>IF(B7="","",VLOOKUP(B7,入力シート!$B$29:$CN$33,43,FALSE))</f>
        <v/>
      </c>
    </row>
    <row r="8" spans="1:33">
      <c r="B8" s="149" t="str">
        <f>IF(入力シート!D140="","",入力シート!B140)</f>
        <v/>
      </c>
      <c r="C8" s="653" t="str">
        <f>IF(B8="","",VLOOKUP(B8,入力シート!$B$139:$BE$143,3,FALSE))</f>
        <v/>
      </c>
      <c r="D8" s="653"/>
      <c r="E8" s="653"/>
      <c r="F8" s="653"/>
      <c r="G8" s="653"/>
      <c r="H8" s="653"/>
      <c r="I8" s="653"/>
      <c r="J8" s="653"/>
      <c r="K8" s="653"/>
      <c r="L8" s="653"/>
      <c r="M8" s="653"/>
      <c r="N8" s="653"/>
      <c r="O8" s="654" t="str">
        <f t="shared" ref="O8:O11" si="0">IF(OR(C8=0,C8=""),"","サイトURL及び成果物の名称")</f>
        <v/>
      </c>
      <c r="P8" s="654"/>
      <c r="Q8" s="654"/>
      <c r="R8" s="655" t="str">
        <f>IF(B8="","",VLOOKUP(B8,入力シート!$B$29:$CN$33,18,FALSE))</f>
        <v/>
      </c>
      <c r="S8" s="655"/>
      <c r="T8" s="655"/>
      <c r="U8" s="655"/>
      <c r="V8" s="655"/>
      <c r="W8" s="656" t="str">
        <f>IF(B8="","",VLOOKUP(B8,入力シート!$B$29:$CN$33,22,FALSE))</f>
        <v/>
      </c>
      <c r="X8" s="656"/>
      <c r="Y8" s="656"/>
      <c r="Z8" s="656"/>
      <c r="AA8" s="656"/>
      <c r="AB8" s="656"/>
      <c r="AC8" s="656"/>
      <c r="AD8" s="656"/>
      <c r="AE8" s="150" t="str">
        <f>IF(B8="","",VLOOKUP(B8,入力シート!$B$29:$CN$33,49,FALSE))</f>
        <v/>
      </c>
      <c r="AF8" s="150" t="str">
        <f>IF(B8="","",VLOOKUP(B8,入力シート!$B$29:$CN$33,43,FALSE))</f>
        <v/>
      </c>
    </row>
    <row r="9" spans="1:33">
      <c r="B9" s="149" t="str">
        <f>IF(入力シート!D141="","",入力シート!B141)</f>
        <v/>
      </c>
      <c r="C9" s="653" t="str">
        <f>IF(B9="","",VLOOKUP(B9,入力シート!$B$139:$BE$143,3,FALSE))</f>
        <v/>
      </c>
      <c r="D9" s="653"/>
      <c r="E9" s="653"/>
      <c r="F9" s="653"/>
      <c r="G9" s="653"/>
      <c r="H9" s="653"/>
      <c r="I9" s="653"/>
      <c r="J9" s="653"/>
      <c r="K9" s="653"/>
      <c r="L9" s="653"/>
      <c r="M9" s="653"/>
      <c r="N9" s="653"/>
      <c r="O9" s="654" t="str">
        <f t="shared" si="0"/>
        <v/>
      </c>
      <c r="P9" s="654"/>
      <c r="Q9" s="654"/>
      <c r="R9" s="655" t="str">
        <f>IF(B9="","",VLOOKUP(B9,入力シート!$B$29:$CN$33,18,FALSE))</f>
        <v/>
      </c>
      <c r="S9" s="655"/>
      <c r="T9" s="655"/>
      <c r="U9" s="655"/>
      <c r="V9" s="655"/>
      <c r="W9" s="656" t="str">
        <f>IF(B9="","",VLOOKUP(B9,入力シート!$B$29:$CN$33,22,FALSE))</f>
        <v/>
      </c>
      <c r="X9" s="656"/>
      <c r="Y9" s="656"/>
      <c r="Z9" s="656"/>
      <c r="AA9" s="656"/>
      <c r="AB9" s="656"/>
      <c r="AC9" s="656"/>
      <c r="AD9" s="656"/>
      <c r="AE9" s="150" t="str">
        <f>IF(B9="","",VLOOKUP(B9,入力シート!$B$29:$CN$33,49,FALSE))</f>
        <v/>
      </c>
      <c r="AF9" s="150" t="str">
        <f>IF(B9="","",VLOOKUP(B9,入力シート!$B$29:$CN$33,43,FALSE))</f>
        <v/>
      </c>
    </row>
    <row r="10" spans="1:33">
      <c r="B10" s="149" t="str">
        <f>IF(入力シート!D142="","",入力シート!B142)</f>
        <v/>
      </c>
      <c r="C10" s="653" t="str">
        <f>IF(B10="","",VLOOKUP(B10,入力シート!$B$139:$BE$143,3,FALSE))</f>
        <v/>
      </c>
      <c r="D10" s="653"/>
      <c r="E10" s="653"/>
      <c r="F10" s="653"/>
      <c r="G10" s="653"/>
      <c r="H10" s="653"/>
      <c r="I10" s="653"/>
      <c r="J10" s="653"/>
      <c r="K10" s="653"/>
      <c r="L10" s="653"/>
      <c r="M10" s="653"/>
      <c r="N10" s="653"/>
      <c r="O10" s="654" t="str">
        <f t="shared" si="0"/>
        <v/>
      </c>
      <c r="P10" s="654"/>
      <c r="Q10" s="654"/>
      <c r="R10" s="655" t="str">
        <f>IF(B10="","",VLOOKUP(B10,入力シート!$B$29:$CN$33,18,FALSE))</f>
        <v/>
      </c>
      <c r="S10" s="655"/>
      <c r="T10" s="655"/>
      <c r="U10" s="655"/>
      <c r="V10" s="655"/>
      <c r="W10" s="656" t="str">
        <f>IF(B10="","",VLOOKUP(B10,入力シート!$B$29:$CN$33,22,FALSE))</f>
        <v/>
      </c>
      <c r="X10" s="656"/>
      <c r="Y10" s="656"/>
      <c r="Z10" s="656"/>
      <c r="AA10" s="656"/>
      <c r="AB10" s="656"/>
      <c r="AC10" s="656"/>
      <c r="AD10" s="656"/>
      <c r="AE10" s="150" t="str">
        <f>IF(B10="","",VLOOKUP(B10,入力シート!$B$29:$CN$33,49,FALSE))</f>
        <v/>
      </c>
      <c r="AF10" s="150" t="str">
        <f>IF(B10="","",VLOOKUP(B10,入力シート!$B$29:$CN$33,43,FALSE))</f>
        <v/>
      </c>
    </row>
    <row r="11" spans="1:33">
      <c r="B11" s="149" t="str">
        <f>IF(入力シート!D143="","",入力シート!B143)</f>
        <v/>
      </c>
      <c r="C11" s="653" t="str">
        <f>IF(B11="","",VLOOKUP(B11,入力シート!$B$139:$BE$143,3,FALSE))</f>
        <v/>
      </c>
      <c r="D11" s="653"/>
      <c r="E11" s="653"/>
      <c r="F11" s="653"/>
      <c r="G11" s="653"/>
      <c r="H11" s="653"/>
      <c r="I11" s="653"/>
      <c r="J11" s="653"/>
      <c r="K11" s="653"/>
      <c r="L11" s="653"/>
      <c r="M11" s="653"/>
      <c r="N11" s="653"/>
      <c r="O11" s="654" t="str">
        <f t="shared" si="0"/>
        <v/>
      </c>
      <c r="P11" s="654"/>
      <c r="Q11" s="654"/>
      <c r="R11" s="655" t="str">
        <f>IF(B11="","",VLOOKUP(B11,入力シート!$B$29:$CN$33,18,FALSE))</f>
        <v/>
      </c>
      <c r="S11" s="655"/>
      <c r="T11" s="655"/>
      <c r="U11" s="655"/>
      <c r="V11" s="655"/>
      <c r="W11" s="656" t="str">
        <f>IF(B11="","",VLOOKUP(B11,入力シート!$B$29:$CN$33,22,FALSE))</f>
        <v/>
      </c>
      <c r="X11" s="656"/>
      <c r="Y11" s="656"/>
      <c r="Z11" s="656"/>
      <c r="AA11" s="656"/>
      <c r="AB11" s="656"/>
      <c r="AC11" s="656"/>
      <c r="AD11" s="656"/>
      <c r="AE11" s="150" t="str">
        <f>IF(B11="","",VLOOKUP(B11,入力シート!$B$29:$CN$33,49,FALSE))</f>
        <v/>
      </c>
      <c r="AF11" s="150" t="str">
        <f>IF(B11="","",VLOOKUP(B11,入力シート!$B$29:$CN$33,43,FALSE))</f>
        <v/>
      </c>
    </row>
    <row r="12" spans="1:33">
      <c r="B12" s="149"/>
      <c r="C12" s="151"/>
      <c r="D12" s="151"/>
      <c r="E12" s="151"/>
      <c r="F12" s="151"/>
      <c r="G12" s="151"/>
      <c r="H12" s="151"/>
      <c r="I12" s="151"/>
      <c r="J12" s="151"/>
      <c r="K12" s="151"/>
      <c r="L12" s="151"/>
      <c r="M12" s="151"/>
      <c r="N12" s="151"/>
      <c r="O12" s="152"/>
      <c r="P12" s="152"/>
      <c r="Q12" s="152"/>
      <c r="R12" s="152"/>
      <c r="S12" s="152"/>
      <c r="T12" s="152"/>
      <c r="AE12" s="153"/>
      <c r="AF12" s="153"/>
      <c r="AG12" s="153"/>
    </row>
    <row r="13" spans="1:33">
      <c r="B13" s="362" t="s">
        <v>325</v>
      </c>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row>
    <row r="14" spans="1:33">
      <c r="E14" s="650">
        <f>SUM(AE7:AE11)</f>
        <v>0</v>
      </c>
      <c r="F14" s="650"/>
      <c r="G14" s="650"/>
      <c r="H14" s="650"/>
      <c r="I14" s="650"/>
      <c r="J14" s="650"/>
      <c r="K14" s="650"/>
      <c r="L14" s="650"/>
      <c r="M14" s="10" t="s">
        <v>326</v>
      </c>
      <c r="N14" s="240" t="s">
        <v>327</v>
      </c>
      <c r="O14" s="240"/>
      <c r="P14" s="240"/>
      <c r="Q14" s="240"/>
      <c r="R14" s="240"/>
      <c r="S14" s="240"/>
      <c r="T14" s="240"/>
      <c r="U14" s="651">
        <f>SUM(AF7:AF11)</f>
        <v>0</v>
      </c>
      <c r="V14" s="651"/>
      <c r="W14" s="651"/>
      <c r="X14" s="651"/>
      <c r="Y14" s="651"/>
      <c r="Z14" s="651"/>
      <c r="AC14" s="153"/>
      <c r="AD14" s="153"/>
    </row>
    <row r="15" spans="1:33">
      <c r="E15" s="150"/>
      <c r="F15" s="150"/>
      <c r="G15" s="150"/>
      <c r="H15" s="150"/>
      <c r="I15" s="150"/>
      <c r="J15" s="150"/>
      <c r="K15" s="150"/>
      <c r="L15" s="150"/>
      <c r="U15" s="153"/>
      <c r="V15" s="153"/>
      <c r="W15" s="153"/>
      <c r="X15" s="153"/>
      <c r="Y15" s="153"/>
      <c r="Z15" s="153"/>
      <c r="AA15" s="150"/>
      <c r="AB15" s="150"/>
      <c r="AC15" s="153"/>
      <c r="AD15" s="153"/>
    </row>
    <row r="16" spans="1:33">
      <c r="B16" s="362" t="s">
        <v>328</v>
      </c>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row>
    <row r="17" spans="2:32">
      <c r="B17" s="10" t="str">
        <f>IF(入力シート!D139="","",入力シート!B139)</f>
        <v/>
      </c>
      <c r="C17" s="652" t="str">
        <f>IF(B17="","",VLOOKUP(B17,入力シート!$B$29:$CN$33,52,FALSE))</f>
        <v/>
      </c>
      <c r="D17" s="652"/>
      <c r="E17" s="652"/>
      <c r="F17" s="652"/>
      <c r="G17" s="652"/>
      <c r="H17" s="652"/>
      <c r="I17" s="652"/>
      <c r="J17" s="652"/>
      <c r="K17" s="652"/>
      <c r="L17" s="652"/>
      <c r="M17" s="154"/>
    </row>
    <row r="18" spans="2:32">
      <c r="B18" s="10" t="str">
        <f>IF(入力シート!D140="","",入力シート!B140)</f>
        <v/>
      </c>
      <c r="C18" s="652" t="str">
        <f>IF(B18="","",VLOOKUP(B18,入力シート!$B$29:$CN$33,52,FALSE))</f>
        <v/>
      </c>
      <c r="D18" s="652"/>
      <c r="E18" s="652"/>
      <c r="F18" s="652"/>
      <c r="G18" s="652"/>
      <c r="H18" s="652"/>
      <c r="I18" s="652"/>
      <c r="J18" s="652"/>
      <c r="K18" s="652"/>
      <c r="L18" s="652"/>
      <c r="M18" s="154"/>
    </row>
    <row r="19" spans="2:32">
      <c r="B19" s="10" t="str">
        <f>IF(入力シート!D141="","",入力シート!B141)</f>
        <v/>
      </c>
      <c r="C19" s="652" t="str">
        <f>IF(B19="","",VLOOKUP(B19,入力シート!$B$29:$CN$33,52,FALSE))</f>
        <v/>
      </c>
      <c r="D19" s="652"/>
      <c r="E19" s="652"/>
      <c r="F19" s="652"/>
      <c r="G19" s="652"/>
      <c r="H19" s="652"/>
      <c r="I19" s="652"/>
      <c r="J19" s="652"/>
      <c r="K19" s="652"/>
      <c r="L19" s="652"/>
      <c r="M19" s="154"/>
    </row>
    <row r="20" spans="2:32">
      <c r="B20" s="10" t="str">
        <f>IF(入力シート!D142="","",入力シート!B142)</f>
        <v/>
      </c>
      <c r="C20" s="652" t="str">
        <f>IF(B20="","",VLOOKUP(B20,入力シート!$B$29:$CN$33,52,FALSE))</f>
        <v/>
      </c>
      <c r="D20" s="652"/>
      <c r="E20" s="652"/>
      <c r="F20" s="652"/>
      <c r="G20" s="652"/>
      <c r="H20" s="652"/>
      <c r="I20" s="652"/>
      <c r="J20" s="652"/>
      <c r="K20" s="652"/>
      <c r="L20" s="652"/>
      <c r="M20" s="154"/>
    </row>
    <row r="21" spans="2:32">
      <c r="B21" s="10" t="str">
        <f>IF(入力シート!D143="","",入力シート!B143)</f>
        <v/>
      </c>
      <c r="C21" s="652" t="str">
        <f>IF(B21="","",VLOOKUP(B21,入力シート!$B$29:$CN$33,52,FALSE))</f>
        <v/>
      </c>
      <c r="D21" s="652"/>
      <c r="E21" s="652"/>
      <c r="F21" s="652"/>
      <c r="G21" s="652"/>
      <c r="H21" s="652"/>
      <c r="I21" s="652"/>
      <c r="J21" s="652"/>
      <c r="K21" s="652"/>
      <c r="L21" s="652"/>
      <c r="M21" s="154"/>
    </row>
    <row r="23" spans="2:32">
      <c r="B23" s="362" t="s">
        <v>329</v>
      </c>
      <c r="C23" s="362"/>
      <c r="D23" s="362"/>
      <c r="E23" s="362"/>
      <c r="F23" s="362"/>
      <c r="G23" s="362"/>
      <c r="H23" s="362"/>
      <c r="I23" s="362"/>
      <c r="J23" s="362"/>
      <c r="K23" s="362"/>
      <c r="L23" s="362"/>
      <c r="M23" s="362"/>
      <c r="N23" s="362"/>
      <c r="O23" s="362"/>
      <c r="P23" s="362"/>
      <c r="Q23" s="362"/>
      <c r="R23" s="362"/>
      <c r="S23" s="362"/>
      <c r="T23" s="362"/>
      <c r="U23" s="362"/>
      <c r="V23" s="362"/>
      <c r="W23" s="362"/>
      <c r="X23" s="362"/>
      <c r="Y23" s="362"/>
      <c r="Z23" s="362"/>
      <c r="AA23" s="362"/>
      <c r="AB23" s="362"/>
      <c r="AC23" s="362"/>
      <c r="AD23" s="362"/>
      <c r="AE23" s="362"/>
      <c r="AF23" s="362"/>
    </row>
    <row r="24" spans="2:32">
      <c r="B24" s="10" t="str">
        <f>IF(入力シート!D139="","",入力シート!B139)</f>
        <v/>
      </c>
      <c r="C24" s="649" t="str">
        <f>IF(B24="","",VLOOKUP(B24,入力シート!$B$139:$BE$143,13,FALSE))</f>
        <v/>
      </c>
      <c r="D24" s="649"/>
      <c r="E24" s="649"/>
      <c r="F24" s="649"/>
      <c r="G24" s="649"/>
      <c r="H24" s="649"/>
      <c r="I24" s="649"/>
      <c r="J24" s="649"/>
      <c r="K24" s="649"/>
      <c r="L24" s="649"/>
      <c r="M24" s="649"/>
      <c r="N24" s="649"/>
      <c r="O24" s="649"/>
      <c r="P24" s="649"/>
      <c r="Q24" s="649"/>
      <c r="R24" s="649"/>
      <c r="S24" s="649"/>
      <c r="T24" s="649"/>
      <c r="U24" s="649"/>
      <c r="V24" s="649"/>
      <c r="W24" s="649"/>
      <c r="X24" s="649"/>
      <c r="Y24" s="649"/>
      <c r="Z24" s="649"/>
      <c r="AA24" s="649"/>
      <c r="AB24" s="649"/>
      <c r="AC24" s="649"/>
      <c r="AD24" s="649"/>
      <c r="AE24" s="649"/>
      <c r="AF24" s="649"/>
    </row>
    <row r="25" spans="2:32">
      <c r="B25" s="10" t="str">
        <f>IF(入力シート!D140="","",入力シート!B140)</f>
        <v/>
      </c>
      <c r="C25" s="649" t="str">
        <f>IF(B25="","",VLOOKUP(B25,入力シート!$B$139:$BE$143,13,FALSE))</f>
        <v/>
      </c>
      <c r="D25" s="649"/>
      <c r="E25" s="649"/>
      <c r="F25" s="649"/>
      <c r="G25" s="649"/>
      <c r="H25" s="649"/>
      <c r="I25" s="649"/>
      <c r="J25" s="649"/>
      <c r="K25" s="649"/>
      <c r="L25" s="649"/>
      <c r="M25" s="649"/>
      <c r="N25" s="649"/>
      <c r="O25" s="649"/>
      <c r="P25" s="649"/>
      <c r="Q25" s="649"/>
      <c r="R25" s="649"/>
      <c r="S25" s="649"/>
      <c r="T25" s="649"/>
      <c r="U25" s="649"/>
      <c r="V25" s="649"/>
      <c r="W25" s="649"/>
      <c r="X25" s="649"/>
      <c r="Y25" s="649"/>
      <c r="Z25" s="649"/>
      <c r="AA25" s="649"/>
      <c r="AB25" s="649"/>
      <c r="AC25" s="649"/>
      <c r="AD25" s="649"/>
      <c r="AE25" s="649"/>
      <c r="AF25" s="649"/>
    </row>
    <row r="26" spans="2:32">
      <c r="B26" s="10" t="str">
        <f>IF(入力シート!D141="","",入力シート!B141)</f>
        <v/>
      </c>
      <c r="C26" s="649" t="str">
        <f>IF(B26="","",VLOOKUP(B26,入力シート!$B$139:$BE$143,13,FALSE))</f>
        <v/>
      </c>
      <c r="D26" s="649"/>
      <c r="E26" s="649"/>
      <c r="F26" s="649"/>
      <c r="G26" s="649"/>
      <c r="H26" s="649"/>
      <c r="I26" s="649"/>
      <c r="J26" s="649"/>
      <c r="K26" s="649"/>
      <c r="L26" s="649"/>
      <c r="M26" s="649"/>
      <c r="N26" s="649"/>
      <c r="O26" s="649"/>
      <c r="P26" s="649"/>
      <c r="Q26" s="649"/>
      <c r="R26" s="649"/>
      <c r="S26" s="649"/>
      <c r="T26" s="649"/>
      <c r="U26" s="649"/>
      <c r="V26" s="649"/>
      <c r="W26" s="649"/>
      <c r="X26" s="649"/>
      <c r="Y26" s="649"/>
      <c r="Z26" s="649"/>
      <c r="AA26" s="649"/>
      <c r="AB26" s="649"/>
      <c r="AC26" s="649"/>
      <c r="AD26" s="649"/>
      <c r="AE26" s="649"/>
      <c r="AF26" s="649"/>
    </row>
    <row r="27" spans="2:32">
      <c r="B27" s="10" t="str">
        <f>IF(入力シート!D142="","",入力シート!B142)</f>
        <v/>
      </c>
      <c r="C27" s="649" t="str">
        <f>IF(B27="","",VLOOKUP(B27,入力シート!$B$139:$BE$143,13,FALSE))</f>
        <v/>
      </c>
      <c r="D27" s="649"/>
      <c r="E27" s="649"/>
      <c r="F27" s="649"/>
      <c r="G27" s="649"/>
      <c r="H27" s="649"/>
      <c r="I27" s="649"/>
      <c r="J27" s="649"/>
      <c r="K27" s="649"/>
      <c r="L27" s="649"/>
      <c r="M27" s="649"/>
      <c r="N27" s="649"/>
      <c r="O27" s="649"/>
      <c r="P27" s="649"/>
      <c r="Q27" s="649"/>
      <c r="R27" s="649"/>
      <c r="S27" s="649"/>
      <c r="T27" s="649"/>
      <c r="U27" s="649"/>
      <c r="V27" s="649"/>
      <c r="W27" s="649"/>
      <c r="X27" s="649"/>
      <c r="Y27" s="649"/>
      <c r="Z27" s="649"/>
      <c r="AA27" s="649"/>
      <c r="AB27" s="649"/>
      <c r="AC27" s="649"/>
      <c r="AD27" s="649"/>
      <c r="AE27" s="649"/>
      <c r="AF27" s="649"/>
    </row>
    <row r="28" spans="2:32">
      <c r="B28" s="10" t="str">
        <f>IF(入力シート!D143="","",入力シート!B143)</f>
        <v/>
      </c>
      <c r="C28" s="649" t="str">
        <f>IF(B28="","",VLOOKUP(B28,入力シート!$B$139:$BE$143,13,FALSE))</f>
        <v/>
      </c>
      <c r="D28" s="649"/>
      <c r="E28" s="649"/>
      <c r="F28" s="649"/>
      <c r="G28" s="649"/>
      <c r="H28" s="649"/>
      <c r="I28" s="649"/>
      <c r="J28" s="649"/>
      <c r="K28" s="649"/>
      <c r="L28" s="649"/>
      <c r="M28" s="649"/>
      <c r="N28" s="649"/>
      <c r="O28" s="649"/>
      <c r="P28" s="649"/>
      <c r="Q28" s="649"/>
      <c r="R28" s="649"/>
      <c r="S28" s="649"/>
      <c r="T28" s="649"/>
      <c r="U28" s="649"/>
      <c r="V28" s="649"/>
      <c r="W28" s="649"/>
      <c r="X28" s="649"/>
      <c r="Y28" s="649"/>
      <c r="Z28" s="649"/>
      <c r="AA28" s="649"/>
      <c r="AB28" s="649"/>
      <c r="AC28" s="649"/>
      <c r="AD28" s="649"/>
      <c r="AE28" s="649"/>
      <c r="AF28" s="649"/>
    </row>
    <row r="30" spans="2:32">
      <c r="B30" s="362" t="s">
        <v>330</v>
      </c>
      <c r="C30" s="371"/>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row>
    <row r="31" spans="2:32">
      <c r="B31" s="10" t="str">
        <f>IF(入力シート!D139="","",入力シート!B139)</f>
        <v/>
      </c>
      <c r="C31" s="649" t="str">
        <f>IF(B31="","",VLOOKUP(B31,入力シート!$B$139:$BE$143,21,FALSE))</f>
        <v/>
      </c>
      <c r="D31" s="649"/>
      <c r="E31" s="649"/>
      <c r="F31" s="649"/>
      <c r="G31" s="649"/>
      <c r="H31" s="649"/>
      <c r="I31" s="649"/>
      <c r="J31" s="649"/>
      <c r="K31" s="649"/>
      <c r="L31" s="649"/>
      <c r="M31" s="649"/>
      <c r="N31" s="649"/>
      <c r="O31" s="649"/>
      <c r="P31" s="649"/>
      <c r="Q31" s="649"/>
      <c r="R31" s="649"/>
      <c r="S31" s="649"/>
      <c r="T31" s="649"/>
      <c r="U31" s="649"/>
      <c r="V31" s="649"/>
      <c r="W31" s="649"/>
      <c r="X31" s="649"/>
      <c r="Y31" s="649"/>
      <c r="Z31" s="649"/>
      <c r="AA31" s="649"/>
      <c r="AB31" s="649"/>
      <c r="AC31" s="649"/>
      <c r="AD31" s="649"/>
      <c r="AE31" s="649"/>
      <c r="AF31" s="649"/>
    </row>
    <row r="32" spans="2:32">
      <c r="B32" s="10" t="str">
        <f>IF(入力シート!D140="","",入力シート!B140)</f>
        <v/>
      </c>
      <c r="C32" s="649" t="str">
        <f>IF(B32="","",VLOOKUP(B32,入力シート!$B$139:$BE$143,21,FALSE))</f>
        <v/>
      </c>
      <c r="D32" s="649"/>
      <c r="E32" s="649"/>
      <c r="F32" s="649"/>
      <c r="G32" s="649"/>
      <c r="H32" s="649"/>
      <c r="I32" s="649"/>
      <c r="J32" s="649"/>
      <c r="K32" s="649"/>
      <c r="L32" s="649"/>
      <c r="M32" s="649"/>
      <c r="N32" s="649"/>
      <c r="O32" s="649"/>
      <c r="P32" s="649"/>
      <c r="Q32" s="649"/>
      <c r="R32" s="649"/>
      <c r="S32" s="649"/>
      <c r="T32" s="649"/>
      <c r="U32" s="649"/>
      <c r="V32" s="649"/>
      <c r="W32" s="649"/>
      <c r="X32" s="649"/>
      <c r="Y32" s="649"/>
      <c r="Z32" s="649"/>
      <c r="AA32" s="649"/>
      <c r="AB32" s="649"/>
      <c r="AC32" s="649"/>
      <c r="AD32" s="649"/>
      <c r="AE32" s="649"/>
      <c r="AF32" s="649"/>
    </row>
    <row r="33" spans="2:32">
      <c r="B33" s="10" t="str">
        <f>IF(入力シート!D141="","",入力シート!B141)</f>
        <v/>
      </c>
      <c r="C33" s="649" t="str">
        <f>IF(B33="","",VLOOKUP(B33,入力シート!$B$139:$BE$143,21,FALSE))</f>
        <v/>
      </c>
      <c r="D33" s="649"/>
      <c r="E33" s="649"/>
      <c r="F33" s="649"/>
      <c r="G33" s="649"/>
      <c r="H33" s="649"/>
      <c r="I33" s="649"/>
      <c r="J33" s="649"/>
      <c r="K33" s="649"/>
      <c r="L33" s="649"/>
      <c r="M33" s="649"/>
      <c r="N33" s="649"/>
      <c r="O33" s="649"/>
      <c r="P33" s="649"/>
      <c r="Q33" s="649"/>
      <c r="R33" s="649"/>
      <c r="S33" s="649"/>
      <c r="T33" s="649"/>
      <c r="U33" s="649"/>
      <c r="V33" s="649"/>
      <c r="W33" s="649"/>
      <c r="X33" s="649"/>
      <c r="Y33" s="649"/>
      <c r="Z33" s="649"/>
      <c r="AA33" s="649"/>
      <c r="AB33" s="649"/>
      <c r="AC33" s="649"/>
      <c r="AD33" s="649"/>
      <c r="AE33" s="649"/>
      <c r="AF33" s="649"/>
    </row>
    <row r="34" spans="2:32">
      <c r="B34" s="10" t="str">
        <f>IF(入力シート!D142="","",入力シート!B142)</f>
        <v/>
      </c>
      <c r="C34" s="649" t="str">
        <f>IF(B34="","",VLOOKUP(B34,入力シート!$B$139:$BE$143,21,FALSE))</f>
        <v/>
      </c>
      <c r="D34" s="649"/>
      <c r="E34" s="649"/>
      <c r="F34" s="649"/>
      <c r="G34" s="649"/>
      <c r="H34" s="649"/>
      <c r="I34" s="649"/>
      <c r="J34" s="649"/>
      <c r="K34" s="649"/>
      <c r="L34" s="649"/>
      <c r="M34" s="649"/>
      <c r="N34" s="649"/>
      <c r="O34" s="649"/>
      <c r="P34" s="649"/>
      <c r="Q34" s="649"/>
      <c r="R34" s="649"/>
      <c r="S34" s="649"/>
      <c r="T34" s="649"/>
      <c r="U34" s="649"/>
      <c r="V34" s="649"/>
      <c r="W34" s="649"/>
      <c r="X34" s="649"/>
      <c r="Y34" s="649"/>
      <c r="Z34" s="649"/>
      <c r="AA34" s="649"/>
      <c r="AB34" s="649"/>
      <c r="AC34" s="649"/>
      <c r="AD34" s="649"/>
      <c r="AE34" s="649"/>
      <c r="AF34" s="649"/>
    </row>
    <row r="35" spans="2:32">
      <c r="B35" s="10" t="str">
        <f>IF(入力シート!D143="","",入力シート!B143)</f>
        <v/>
      </c>
      <c r="C35" s="649" t="str">
        <f>IF(B35="","",VLOOKUP(B35,入力シート!$B$139:$BE$143,21,FALSE))</f>
        <v/>
      </c>
      <c r="D35" s="649"/>
      <c r="E35" s="649"/>
      <c r="F35" s="649"/>
      <c r="G35" s="649"/>
      <c r="H35" s="649"/>
      <c r="I35" s="649"/>
      <c r="J35" s="649"/>
      <c r="K35" s="649"/>
      <c r="L35" s="649"/>
      <c r="M35" s="649"/>
      <c r="N35" s="649"/>
      <c r="O35" s="649"/>
      <c r="P35" s="649"/>
      <c r="Q35" s="649"/>
      <c r="R35" s="649"/>
      <c r="S35" s="649"/>
      <c r="T35" s="649"/>
      <c r="U35" s="649"/>
      <c r="V35" s="649"/>
      <c r="W35" s="649"/>
      <c r="X35" s="649"/>
      <c r="Y35" s="649"/>
      <c r="Z35" s="649"/>
      <c r="AA35" s="649"/>
      <c r="AB35" s="649"/>
      <c r="AC35" s="649"/>
      <c r="AD35" s="649"/>
      <c r="AE35" s="649"/>
      <c r="AF35" s="649"/>
    </row>
    <row r="37" spans="2:32">
      <c r="B37" s="362" t="s">
        <v>331</v>
      </c>
      <c r="C37" s="371"/>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c r="AB37" s="371"/>
      <c r="AC37" s="371"/>
      <c r="AD37" s="371"/>
      <c r="AE37" s="371"/>
      <c r="AF37" s="371"/>
    </row>
    <row r="38" spans="2:32">
      <c r="E38" s="646" t="s">
        <v>332</v>
      </c>
      <c r="F38" s="646"/>
      <c r="G38" s="646"/>
      <c r="H38" s="646"/>
      <c r="I38" s="646"/>
      <c r="J38" s="646"/>
      <c r="K38" s="646"/>
      <c r="L38" s="646"/>
    </row>
    <row r="39" spans="2:32">
      <c r="C39" s="362" t="s">
        <v>333</v>
      </c>
      <c r="D39" s="362"/>
      <c r="E39" s="362"/>
      <c r="F39" s="362"/>
      <c r="G39" s="362"/>
      <c r="H39" s="362"/>
      <c r="I39" s="362"/>
      <c r="J39" s="362"/>
      <c r="K39" s="362"/>
      <c r="L39" s="362"/>
      <c r="M39" s="362"/>
      <c r="N39" s="362"/>
      <c r="O39" s="362"/>
      <c r="P39" s="362"/>
      <c r="Q39" s="362"/>
      <c r="R39" s="362"/>
      <c r="S39" s="362"/>
      <c r="T39" s="362"/>
      <c r="U39" s="362"/>
      <c r="V39" s="362"/>
      <c r="W39" s="362"/>
      <c r="X39" s="362"/>
      <c r="Y39" s="362"/>
      <c r="Z39" s="362"/>
      <c r="AA39" s="362"/>
      <c r="AB39" s="362"/>
      <c r="AC39" s="362"/>
      <c r="AD39" s="362"/>
    </row>
    <row r="40" spans="2:32">
      <c r="B40" s="10" t="str">
        <f>IF(入力シート!D139="","",入力シート!B139)</f>
        <v/>
      </c>
      <c r="C40" s="648" t="str">
        <f>IF(B40="","",VLOOKUP(B40,入力シート!$B$139:$BE$143,29,FALSE))</f>
        <v/>
      </c>
      <c r="D40" s="648"/>
      <c r="E40" s="648"/>
      <c r="F40" s="648"/>
      <c r="G40" s="648"/>
      <c r="H40" s="648"/>
      <c r="I40" s="648"/>
      <c r="J40" s="648"/>
      <c r="K40" s="240" t="s">
        <v>334</v>
      </c>
      <c r="L40" s="240"/>
      <c r="M40" s="240"/>
    </row>
    <row r="41" spans="2:32">
      <c r="B41" s="10" t="str">
        <f>IF(入力シート!D140="","",入力シート!B140)</f>
        <v/>
      </c>
      <c r="C41" s="648" t="str">
        <f>IF(B41="","",VLOOKUP(B41,入力シート!$B$139:$BE$143,29,FALSE))</f>
        <v/>
      </c>
      <c r="D41" s="648"/>
      <c r="E41" s="648"/>
      <c r="F41" s="648"/>
      <c r="G41" s="648"/>
      <c r="H41" s="648"/>
      <c r="I41" s="648"/>
      <c r="J41" s="648"/>
      <c r="K41" s="240" t="s">
        <v>334</v>
      </c>
      <c r="L41" s="240"/>
      <c r="M41" s="240"/>
      <c r="N41" s="23"/>
    </row>
    <row r="42" spans="2:32">
      <c r="B42" s="10" t="str">
        <f>IF(入力シート!D141="","",入力シート!B141)</f>
        <v/>
      </c>
      <c r="C42" s="648" t="str">
        <f>IF(B42="","",VLOOKUP(B42,入力シート!$B$139:$BE$143,29,FALSE))</f>
        <v/>
      </c>
      <c r="D42" s="648"/>
      <c r="E42" s="648"/>
      <c r="F42" s="648"/>
      <c r="G42" s="648"/>
      <c r="H42" s="648"/>
      <c r="I42" s="648"/>
      <c r="J42" s="648"/>
      <c r="K42" s="240" t="s">
        <v>334</v>
      </c>
      <c r="L42" s="240"/>
      <c r="M42" s="240"/>
      <c r="N42" s="23"/>
    </row>
    <row r="43" spans="2:32">
      <c r="B43" s="10" t="str">
        <f>IF(入力シート!D142="","",入力シート!B142)</f>
        <v/>
      </c>
      <c r="C43" s="648" t="str">
        <f>IF(B43="","",VLOOKUP(B43,入力シート!$B$139:$BE$143,29,FALSE))</f>
        <v/>
      </c>
      <c r="D43" s="648"/>
      <c r="E43" s="648"/>
      <c r="F43" s="648"/>
      <c r="G43" s="648"/>
      <c r="H43" s="648"/>
      <c r="I43" s="648"/>
      <c r="J43" s="648"/>
      <c r="K43" s="240" t="s">
        <v>334</v>
      </c>
      <c r="L43" s="240"/>
      <c r="M43" s="240"/>
      <c r="N43" s="23"/>
    </row>
    <row r="44" spans="2:32">
      <c r="B44" s="10" t="str">
        <f>IF(入力シート!D143="","",入力シート!B143)</f>
        <v/>
      </c>
      <c r="C44" s="648" t="str">
        <f>IF(B44="","",VLOOKUP(B44,入力シート!$B$139:$BE$143,29,FALSE))</f>
        <v/>
      </c>
      <c r="D44" s="648"/>
      <c r="E44" s="648"/>
      <c r="F44" s="648"/>
      <c r="G44" s="648"/>
      <c r="H44" s="648"/>
      <c r="I44" s="648"/>
      <c r="J44" s="648"/>
      <c r="K44" s="240" t="s">
        <v>334</v>
      </c>
      <c r="L44" s="240"/>
      <c r="M44" s="240"/>
      <c r="N44" s="23"/>
    </row>
    <row r="45" spans="2:32">
      <c r="C45" s="155"/>
      <c r="D45" s="155"/>
      <c r="E45" s="155"/>
      <c r="F45" s="155"/>
      <c r="G45" s="155"/>
      <c r="H45" s="155"/>
      <c r="I45" s="155"/>
      <c r="J45" s="155"/>
      <c r="K45" s="23"/>
      <c r="L45" s="23"/>
      <c r="M45" s="23"/>
      <c r="N45" s="23"/>
    </row>
    <row r="46" spans="2:32" ht="16.5" customHeight="1">
      <c r="B46" s="647" t="s">
        <v>335</v>
      </c>
      <c r="C46" s="647"/>
      <c r="D46" s="647"/>
      <c r="E46" s="647"/>
      <c r="F46" s="647"/>
      <c r="G46" s="156"/>
      <c r="H46" s="156"/>
      <c r="I46" s="156"/>
      <c r="J46" s="156"/>
      <c r="K46" s="156"/>
    </row>
    <row r="47" spans="2:32">
      <c r="B47" s="10" t="str">
        <f>IF(入力シート!D139="","",入力シート!B139)</f>
        <v/>
      </c>
      <c r="C47" s="240" t="s">
        <v>336</v>
      </c>
      <c r="D47" s="240"/>
      <c r="E47" s="240"/>
      <c r="F47" s="643" t="str">
        <f>IF(B47="","",VLOOKUP(B47,入力シート!$B$139:$BE$143,41,FALSE))</f>
        <v/>
      </c>
      <c r="G47" s="643"/>
      <c r="H47" s="643"/>
      <c r="I47" s="643"/>
      <c r="J47" s="643"/>
      <c r="K47" s="240" t="s">
        <v>337</v>
      </c>
      <c r="L47" s="240"/>
      <c r="M47" s="240"/>
      <c r="N47" s="643" t="str">
        <f>IF(B47="","",VLOOKUP(B47,入力シート!$B$139:$BE$143,45,FALSE))</f>
        <v/>
      </c>
      <c r="O47" s="643"/>
      <c r="P47" s="643"/>
      <c r="Q47" s="643"/>
      <c r="R47" s="643"/>
      <c r="T47" s="240" t="s">
        <v>338</v>
      </c>
      <c r="U47" s="240"/>
      <c r="V47" s="240"/>
      <c r="W47" s="643" t="str">
        <f>IF(B47="","",VLOOKUP(B47,入力シート!$B$139:$BE$143,49,FALSE))</f>
        <v/>
      </c>
      <c r="X47" s="643"/>
      <c r="Y47" s="643"/>
      <c r="Z47" s="643"/>
      <c r="AA47" s="643"/>
      <c r="AB47" s="663" t="s">
        <v>339</v>
      </c>
      <c r="AC47" s="663"/>
      <c r="AD47" s="663"/>
      <c r="AE47" s="643" t="str">
        <f>IF(B47="","",VLOOKUP(B47,入力シート!$B$139:$BE$143,53,FALSE))</f>
        <v/>
      </c>
      <c r="AF47" s="643"/>
    </row>
    <row r="48" spans="2:32">
      <c r="B48" s="10" t="str">
        <f>IF(入力シート!D140="","",入力シート!B140)</f>
        <v/>
      </c>
      <c r="C48" s="240" t="s">
        <v>336</v>
      </c>
      <c r="D48" s="240"/>
      <c r="E48" s="240"/>
      <c r="F48" s="643" t="str">
        <f>IF(B48="","",VLOOKUP(B48,入力シート!$B$139:$BE$143,41,FALSE))</f>
        <v/>
      </c>
      <c r="G48" s="643"/>
      <c r="H48" s="643"/>
      <c r="I48" s="643"/>
      <c r="J48" s="643"/>
      <c r="K48" s="240" t="s">
        <v>337</v>
      </c>
      <c r="L48" s="240"/>
      <c r="M48" s="240"/>
      <c r="N48" s="643" t="str">
        <f>IF(B48="","",VLOOKUP(B48,入力シート!$B$139:$BE$143,45,FALSE))</f>
        <v/>
      </c>
      <c r="O48" s="643"/>
      <c r="P48" s="643"/>
      <c r="Q48" s="643"/>
      <c r="R48" s="643"/>
      <c r="T48" s="240" t="s">
        <v>338</v>
      </c>
      <c r="U48" s="240"/>
      <c r="V48" s="240"/>
      <c r="W48" s="643" t="str">
        <f>IF(B48="","",VLOOKUP(B48,入力シート!$B$139:$BE$143,49,FALSE))</f>
        <v/>
      </c>
      <c r="X48" s="643"/>
      <c r="Y48" s="643"/>
      <c r="Z48" s="643"/>
      <c r="AA48" s="643"/>
      <c r="AB48" s="663" t="s">
        <v>339</v>
      </c>
      <c r="AC48" s="663"/>
      <c r="AD48" s="663"/>
      <c r="AE48" s="643" t="str">
        <f>IF(B48="","",VLOOKUP(B48,入力シート!$B$139:$BE$143,53,FALSE))</f>
        <v/>
      </c>
      <c r="AF48" s="643"/>
    </row>
    <row r="49" spans="1:32">
      <c r="B49" s="10" t="str">
        <f>IF(入力シート!D141="","",入力シート!B141)</f>
        <v/>
      </c>
      <c r="C49" s="240" t="s">
        <v>336</v>
      </c>
      <c r="D49" s="240"/>
      <c r="E49" s="240"/>
      <c r="F49" s="643" t="str">
        <f>IF(B49="","",VLOOKUP(B49,入力シート!$B$139:$BE$143,41,FALSE))</f>
        <v/>
      </c>
      <c r="G49" s="643"/>
      <c r="H49" s="643"/>
      <c r="I49" s="643"/>
      <c r="J49" s="643"/>
      <c r="K49" s="240" t="s">
        <v>337</v>
      </c>
      <c r="L49" s="240"/>
      <c r="M49" s="240"/>
      <c r="N49" s="643" t="str">
        <f>IF(B49="","",VLOOKUP(B49,入力シート!$B$139:$BE$143,45,FALSE))</f>
        <v/>
      </c>
      <c r="O49" s="643"/>
      <c r="P49" s="643"/>
      <c r="Q49" s="643"/>
      <c r="R49" s="643"/>
      <c r="T49" s="240" t="s">
        <v>338</v>
      </c>
      <c r="U49" s="240"/>
      <c r="V49" s="240"/>
      <c r="W49" s="643" t="str">
        <f>IF(B49="","",VLOOKUP(B49,入力シート!$B$139:$BE$143,49,FALSE))</f>
        <v/>
      </c>
      <c r="X49" s="643"/>
      <c r="Y49" s="643"/>
      <c r="Z49" s="643"/>
      <c r="AA49" s="643"/>
      <c r="AB49" s="663" t="s">
        <v>339</v>
      </c>
      <c r="AC49" s="663"/>
      <c r="AD49" s="663"/>
      <c r="AE49" s="643" t="str">
        <f>IF(B49="","",VLOOKUP(B49,入力シート!$B$139:$BE$143,53,FALSE))</f>
        <v/>
      </c>
      <c r="AF49" s="643"/>
    </row>
    <row r="50" spans="1:32">
      <c r="B50" s="10" t="str">
        <f>IF(入力シート!D142="","",入力シート!B142)</f>
        <v/>
      </c>
      <c r="C50" s="240" t="s">
        <v>336</v>
      </c>
      <c r="D50" s="240"/>
      <c r="E50" s="240"/>
      <c r="F50" s="643" t="str">
        <f>IF(B50="","",VLOOKUP(B50,入力シート!$B$139:$BE$143,41,FALSE))</f>
        <v/>
      </c>
      <c r="G50" s="643"/>
      <c r="H50" s="643"/>
      <c r="I50" s="643"/>
      <c r="J50" s="643"/>
      <c r="K50" s="240" t="s">
        <v>340</v>
      </c>
      <c r="L50" s="240"/>
      <c r="M50" s="240"/>
      <c r="N50" s="643" t="str">
        <f>IF(B50="","",VLOOKUP(B50,入力シート!$B$139:$BE$143,45,FALSE))</f>
        <v/>
      </c>
      <c r="O50" s="643"/>
      <c r="P50" s="643"/>
      <c r="Q50" s="643"/>
      <c r="R50" s="643"/>
      <c r="T50" s="240" t="s">
        <v>338</v>
      </c>
      <c r="U50" s="240"/>
      <c r="V50" s="240"/>
      <c r="W50" s="643" t="str">
        <f>IF(B50="","",VLOOKUP(B50,入力シート!$B$139:$BE$143,49,FALSE))</f>
        <v/>
      </c>
      <c r="X50" s="643"/>
      <c r="Y50" s="643"/>
      <c r="Z50" s="643"/>
      <c r="AA50" s="643"/>
      <c r="AB50" s="663" t="s">
        <v>339</v>
      </c>
      <c r="AC50" s="663"/>
      <c r="AD50" s="663"/>
      <c r="AE50" s="643" t="str">
        <f>IF(B50="","",VLOOKUP(B50,入力シート!$B$139:$BE$143,53,FALSE))</f>
        <v/>
      </c>
      <c r="AF50" s="643"/>
    </row>
    <row r="51" spans="1:32">
      <c r="B51" s="10" t="str">
        <f>IF(入力シート!D143="","",入力シート!B143)</f>
        <v/>
      </c>
      <c r="C51" s="240" t="s">
        <v>336</v>
      </c>
      <c r="D51" s="240"/>
      <c r="E51" s="240"/>
      <c r="F51" s="643" t="str">
        <f>IF(B51="","",VLOOKUP(B51,入力シート!$B$139:$BE$143,41,FALSE))</f>
        <v/>
      </c>
      <c r="G51" s="643"/>
      <c r="H51" s="643"/>
      <c r="I51" s="643"/>
      <c r="J51" s="643"/>
      <c r="K51" s="646" t="s">
        <v>337</v>
      </c>
      <c r="L51" s="646"/>
      <c r="M51" s="646"/>
      <c r="N51" s="643" t="str">
        <f>IF(B51="","",VLOOKUP(B51,入力シート!$B$139:$BE$143,45,FALSE))</f>
        <v/>
      </c>
      <c r="O51" s="643"/>
      <c r="P51" s="643"/>
      <c r="Q51" s="643"/>
      <c r="R51" s="643"/>
      <c r="T51" s="240" t="s">
        <v>338</v>
      </c>
      <c r="U51" s="240"/>
      <c r="V51" s="240"/>
      <c r="W51" s="643" t="str">
        <f>IF(B51="","",VLOOKUP(B51,入力シート!$B$139:$BE$143,49,FALSE))</f>
        <v/>
      </c>
      <c r="X51" s="643"/>
      <c r="Y51" s="643"/>
      <c r="Z51" s="643"/>
      <c r="AA51" s="643"/>
      <c r="AB51" s="663" t="s">
        <v>339</v>
      </c>
      <c r="AC51" s="663"/>
      <c r="AD51" s="663"/>
      <c r="AE51" s="643" t="str">
        <f>IF(B51="","",VLOOKUP(B51,入力シート!$B$139:$BE$143,53,FALSE))</f>
        <v/>
      </c>
      <c r="AF51" s="643"/>
    </row>
    <row r="52" spans="1:32">
      <c r="C52" s="165"/>
      <c r="D52" s="165"/>
      <c r="E52" s="165"/>
      <c r="F52" s="165"/>
      <c r="G52" s="156"/>
      <c r="H52" s="156"/>
      <c r="I52" s="156"/>
      <c r="J52" s="156"/>
      <c r="K52" s="156"/>
    </row>
    <row r="53" spans="1:32">
      <c r="E53" s="148"/>
      <c r="F53" s="148"/>
      <c r="G53" s="148"/>
      <c r="H53" s="148"/>
      <c r="I53" s="23"/>
      <c r="J53" s="23"/>
      <c r="K53" s="23"/>
      <c r="L53" s="23"/>
      <c r="M53" s="23"/>
      <c r="N53" s="23"/>
      <c r="O53" s="23"/>
      <c r="P53" s="23"/>
      <c r="Q53" s="23"/>
      <c r="R53" s="23"/>
      <c r="S53" s="148"/>
      <c r="T53" s="148"/>
      <c r="U53" s="148"/>
      <c r="V53" s="148"/>
      <c r="W53" s="23"/>
      <c r="X53" s="23"/>
      <c r="Y53" s="23"/>
      <c r="Z53" s="23"/>
      <c r="AA53" s="23"/>
      <c r="AB53" s="23"/>
      <c r="AC53" s="23"/>
      <c r="AD53" s="23"/>
    </row>
    <row r="54" spans="1:32">
      <c r="A54" s="644" t="s">
        <v>341</v>
      </c>
      <c r="B54" s="644"/>
      <c r="C54" s="645" t="s">
        <v>342</v>
      </c>
      <c r="D54" s="645"/>
      <c r="E54" s="645"/>
      <c r="F54" s="645"/>
      <c r="G54" s="645"/>
      <c r="H54" s="645"/>
      <c r="I54" s="645"/>
      <c r="J54" s="645"/>
      <c r="K54" s="645"/>
      <c r="L54" s="645"/>
      <c r="M54" s="645"/>
      <c r="N54" s="645"/>
      <c r="O54" s="645"/>
      <c r="P54" s="645"/>
      <c r="Q54" s="645"/>
      <c r="R54" s="645"/>
      <c r="S54" s="645"/>
      <c r="T54" s="645"/>
      <c r="U54" s="645"/>
      <c r="V54" s="645"/>
      <c r="W54" s="645"/>
      <c r="X54" s="645"/>
      <c r="Y54" s="645"/>
      <c r="Z54" s="645"/>
      <c r="AA54" s="645"/>
      <c r="AB54" s="645"/>
      <c r="AC54" s="645"/>
      <c r="AD54" s="645"/>
      <c r="AE54" s="645"/>
      <c r="AF54" s="645"/>
    </row>
    <row r="55" spans="1:32">
      <c r="A55" s="157"/>
      <c r="B55" s="157"/>
      <c r="C55" s="645"/>
      <c r="D55" s="645"/>
      <c r="E55" s="645"/>
      <c r="F55" s="645"/>
      <c r="G55" s="645"/>
      <c r="H55" s="645"/>
      <c r="I55" s="645"/>
      <c r="J55" s="645"/>
      <c r="K55" s="645"/>
      <c r="L55" s="645"/>
      <c r="M55" s="645"/>
      <c r="N55" s="645"/>
      <c r="O55" s="645"/>
      <c r="P55" s="645"/>
      <c r="Q55" s="645"/>
      <c r="R55" s="645"/>
      <c r="S55" s="645"/>
      <c r="T55" s="645"/>
      <c r="U55" s="645"/>
      <c r="V55" s="645"/>
      <c r="W55" s="645"/>
      <c r="X55" s="645"/>
      <c r="Y55" s="645"/>
      <c r="Z55" s="645"/>
      <c r="AA55" s="645"/>
      <c r="AB55" s="645"/>
      <c r="AC55" s="645"/>
      <c r="AD55" s="645"/>
      <c r="AE55" s="645"/>
      <c r="AF55" s="645"/>
    </row>
    <row r="56" spans="1:32">
      <c r="A56" s="158"/>
      <c r="B56" s="158"/>
      <c r="C56" s="645"/>
      <c r="D56" s="645"/>
      <c r="E56" s="645"/>
      <c r="F56" s="645"/>
      <c r="G56" s="645"/>
      <c r="H56" s="645"/>
      <c r="I56" s="645"/>
      <c r="J56" s="645"/>
      <c r="K56" s="645"/>
      <c r="L56" s="645"/>
      <c r="M56" s="645"/>
      <c r="N56" s="645"/>
      <c r="O56" s="645"/>
      <c r="P56" s="645"/>
      <c r="Q56" s="645"/>
      <c r="R56" s="645"/>
      <c r="S56" s="645"/>
      <c r="T56" s="645"/>
      <c r="U56" s="645"/>
      <c r="V56" s="645"/>
      <c r="W56" s="645"/>
      <c r="X56" s="645"/>
      <c r="Y56" s="645"/>
      <c r="Z56" s="645"/>
      <c r="AA56" s="645"/>
      <c r="AB56" s="645"/>
      <c r="AC56" s="645"/>
      <c r="AD56" s="645"/>
      <c r="AE56" s="645"/>
      <c r="AF56" s="645"/>
    </row>
  </sheetData>
  <sheetProtection sheet="1" selectLockedCells="1" selectUnlockedCells="1"/>
  <mergeCells count="102">
    <mergeCell ref="C8:N8"/>
    <mergeCell ref="O8:Q8"/>
    <mergeCell ref="R8:V8"/>
    <mergeCell ref="W8:AD8"/>
    <mergeCell ref="C9:N9"/>
    <mergeCell ref="O9:Q9"/>
    <mergeCell ref="R9:V9"/>
    <mergeCell ref="W9:AD9"/>
    <mergeCell ref="A1:AF1"/>
    <mergeCell ref="A2:AF2"/>
    <mergeCell ref="A4:AF4"/>
    <mergeCell ref="B6:AD6"/>
    <mergeCell ref="C7:N7"/>
    <mergeCell ref="O7:Q7"/>
    <mergeCell ref="R7:V7"/>
    <mergeCell ref="W7:AD7"/>
    <mergeCell ref="C10:N10"/>
    <mergeCell ref="O10:Q10"/>
    <mergeCell ref="R10:V10"/>
    <mergeCell ref="W10:AD10"/>
    <mergeCell ref="C11:N11"/>
    <mergeCell ref="O11:Q11"/>
    <mergeCell ref="R11:V11"/>
    <mergeCell ref="W11:AD11"/>
    <mergeCell ref="B13:AF13"/>
    <mergeCell ref="E14:L14"/>
    <mergeCell ref="N14:T14"/>
    <mergeCell ref="U14:Z14"/>
    <mergeCell ref="B23:AF23"/>
    <mergeCell ref="B16:AF16"/>
    <mergeCell ref="C17:L17"/>
    <mergeCell ref="C18:L18"/>
    <mergeCell ref="C19:L19"/>
    <mergeCell ref="C20:L20"/>
    <mergeCell ref="C21:L21"/>
    <mergeCell ref="C40:J40"/>
    <mergeCell ref="K40:M40"/>
    <mergeCell ref="C41:J41"/>
    <mergeCell ref="K41:M41"/>
    <mergeCell ref="C42:J42"/>
    <mergeCell ref="K42:M42"/>
    <mergeCell ref="B30:AF30"/>
    <mergeCell ref="C31:AF31"/>
    <mergeCell ref="C24:AF24"/>
    <mergeCell ref="C25:AF25"/>
    <mergeCell ref="C26:AF26"/>
    <mergeCell ref="C27:AF27"/>
    <mergeCell ref="C28:AF28"/>
    <mergeCell ref="B37:AF37"/>
    <mergeCell ref="E38:L38"/>
    <mergeCell ref="C32:AF32"/>
    <mergeCell ref="C33:AF33"/>
    <mergeCell ref="C34:AF34"/>
    <mergeCell ref="C35:AF35"/>
    <mergeCell ref="T47:V47"/>
    <mergeCell ref="W47:AA47"/>
    <mergeCell ref="AB47:AD47"/>
    <mergeCell ref="K51:M51"/>
    <mergeCell ref="W48:AA48"/>
    <mergeCell ref="W49:AA49"/>
    <mergeCell ref="W50:AA50"/>
    <mergeCell ref="W51:AA51"/>
    <mergeCell ref="C39:AD39"/>
    <mergeCell ref="F50:J50"/>
    <mergeCell ref="F51:J51"/>
    <mergeCell ref="K48:M48"/>
    <mergeCell ref="K49:M49"/>
    <mergeCell ref="K50:M50"/>
    <mergeCell ref="N51:R51"/>
    <mergeCell ref="B46:F46"/>
    <mergeCell ref="C47:E47"/>
    <mergeCell ref="F47:J47"/>
    <mergeCell ref="K47:M47"/>
    <mergeCell ref="N47:R47"/>
    <mergeCell ref="C43:J43"/>
    <mergeCell ref="K43:M43"/>
    <mergeCell ref="C44:J44"/>
    <mergeCell ref="K44:M44"/>
    <mergeCell ref="AE48:AF48"/>
    <mergeCell ref="AE49:AF49"/>
    <mergeCell ref="AE50:AF50"/>
    <mergeCell ref="AE51:AF51"/>
    <mergeCell ref="AE47:AF47"/>
    <mergeCell ref="A54:B54"/>
    <mergeCell ref="C54:AF56"/>
    <mergeCell ref="T48:V48"/>
    <mergeCell ref="T49:V49"/>
    <mergeCell ref="T50:V50"/>
    <mergeCell ref="T51:V51"/>
    <mergeCell ref="AB48:AD48"/>
    <mergeCell ref="AB49:AD49"/>
    <mergeCell ref="AB50:AD50"/>
    <mergeCell ref="AB51:AD51"/>
    <mergeCell ref="N48:R48"/>
    <mergeCell ref="N49:R49"/>
    <mergeCell ref="N50:R50"/>
    <mergeCell ref="C48:E48"/>
    <mergeCell ref="C49:E49"/>
    <mergeCell ref="C50:E50"/>
    <mergeCell ref="C51:E51"/>
    <mergeCell ref="F48:J48"/>
    <mergeCell ref="F49:J49"/>
  </mergeCells>
  <phoneticPr fontId="7"/>
  <printOptions horizontalCentered="1"/>
  <pageMargins left="0.59055118110236215" right="0.59055118110236215" top="0.59055118110236215" bottom="0.59055118110236215" header="0.39370078740157483" footer="0.27559055118110237"/>
  <pageSetup paperSize="9" scale="87" orientation="portrait" blackAndWhite="1" r:id="rId1"/>
  <headerFooter>
    <oddFooter xml:space="preserve">&amp;C&amp;8
</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618C3A-E25A-46BC-87A7-BF01489E2F13}">
  <sheetPr>
    <tabColor theme="0"/>
    <pageSetUpPr fitToPage="1"/>
  </sheetPr>
  <dimension ref="A1:AG56"/>
  <sheetViews>
    <sheetView view="pageBreakPreview" topLeftCell="A25" zoomScaleNormal="100" zoomScaleSheetLayoutView="100" workbookViewId="0">
      <selection activeCell="N46" sqref="N46"/>
    </sheetView>
  </sheetViews>
  <sheetFormatPr defaultColWidth="2.5" defaultRowHeight="15.75"/>
  <cols>
    <col min="1" max="30" width="2.5" style="10"/>
    <col min="31" max="32" width="9" style="10" customWidth="1"/>
    <col min="33" max="16384" width="2.5" style="10"/>
  </cols>
  <sheetData>
    <row r="1" spans="1:33">
      <c r="A1" s="362" t="s">
        <v>319</v>
      </c>
      <c r="B1" s="362"/>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71"/>
      <c r="AF1" s="371"/>
    </row>
    <row r="2" spans="1:33">
      <c r="A2" s="362" t="s">
        <v>343</v>
      </c>
      <c r="B2" s="362"/>
      <c r="C2" s="362"/>
      <c r="D2" s="362"/>
      <c r="E2" s="362"/>
      <c r="F2" s="362"/>
      <c r="G2" s="362"/>
      <c r="H2" s="362"/>
      <c r="I2" s="362"/>
      <c r="J2" s="362"/>
      <c r="K2" s="362"/>
      <c r="L2" s="362"/>
      <c r="M2" s="362"/>
      <c r="N2" s="362"/>
      <c r="O2" s="362"/>
      <c r="P2" s="362"/>
      <c r="Q2" s="362"/>
      <c r="R2" s="362"/>
      <c r="S2" s="362"/>
      <c r="T2" s="362"/>
      <c r="U2" s="362"/>
      <c r="V2" s="362"/>
      <c r="W2" s="362"/>
      <c r="X2" s="362"/>
      <c r="Y2" s="362"/>
      <c r="Z2" s="362"/>
      <c r="AA2" s="362"/>
      <c r="AB2" s="362"/>
      <c r="AC2" s="362"/>
      <c r="AD2" s="362"/>
      <c r="AE2" s="371"/>
      <c r="AF2" s="371"/>
    </row>
    <row r="4" spans="1:33">
      <c r="A4" s="240" t="s">
        <v>321</v>
      </c>
      <c r="B4" s="240"/>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240"/>
      <c r="AE4" s="657"/>
      <c r="AF4" s="657"/>
    </row>
    <row r="5" spans="1:33">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row>
    <row r="6" spans="1:33">
      <c r="A6" s="23"/>
      <c r="B6" s="362" t="s">
        <v>322</v>
      </c>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23" t="s">
        <v>323</v>
      </c>
      <c r="AF6" s="23" t="s">
        <v>324</v>
      </c>
    </row>
    <row r="7" spans="1:33">
      <c r="B7" s="149" t="str">
        <f>IF(入力シート!D146="","",入力シート!B146)</f>
        <v/>
      </c>
      <c r="C7" s="653" t="str">
        <f>IF(B7="","",VLOOKUP(B7,入力シート!$B$146:$BE$150,3,FALSE))</f>
        <v/>
      </c>
      <c r="D7" s="653"/>
      <c r="E7" s="653"/>
      <c r="F7" s="653"/>
      <c r="G7" s="653"/>
      <c r="H7" s="653"/>
      <c r="I7" s="653"/>
      <c r="J7" s="653"/>
      <c r="K7" s="653"/>
      <c r="L7" s="653"/>
      <c r="M7" s="653"/>
      <c r="N7" s="653"/>
      <c r="O7" s="654" t="str">
        <f>IF(OR(C7=0,C7=""),"","製作費")</f>
        <v/>
      </c>
      <c r="P7" s="654"/>
      <c r="Q7" s="654"/>
      <c r="R7" s="655" t="str">
        <f>IF(B7="","",VLOOKUP(B7,入力シート!$B$38:$CN$42,13,FALSE))</f>
        <v/>
      </c>
      <c r="S7" s="655"/>
      <c r="T7" s="655"/>
      <c r="U7" s="655"/>
      <c r="V7" s="655"/>
      <c r="W7" s="656" t="str">
        <f>IF(B7="","",VLOOKUP(B7,入力シート!$B$38:$CN$42,22,FALSE))</f>
        <v/>
      </c>
      <c r="X7" s="656"/>
      <c r="Y7" s="656"/>
      <c r="Z7" s="656"/>
      <c r="AA7" s="656"/>
      <c r="AB7" s="656"/>
      <c r="AC7" s="656"/>
      <c r="AD7" s="656"/>
      <c r="AE7" s="150" t="str">
        <f>IF(B7="","",VLOOKUP(B7,入力シート!$B$38:$CN$42,49,FALSE))</f>
        <v/>
      </c>
      <c r="AF7" s="150" t="str">
        <f>IF(B7="","",VLOOKUP(B7,入力シート!$B$38:$CN$42,43,FALSE))</f>
        <v/>
      </c>
    </row>
    <row r="8" spans="1:33" ht="15.75" customHeight="1">
      <c r="B8" s="149" t="str">
        <f>IF(入力シート!D147="","",入力シート!B147)</f>
        <v/>
      </c>
      <c r="C8" s="653" t="str">
        <f>IF(B8="","",VLOOKUP(B8,入力シート!$B$146:$BE$150,3,FALSE))</f>
        <v/>
      </c>
      <c r="D8" s="653"/>
      <c r="E8" s="653"/>
      <c r="F8" s="653"/>
      <c r="G8" s="653"/>
      <c r="H8" s="653"/>
      <c r="I8" s="653"/>
      <c r="J8" s="653"/>
      <c r="K8" s="653"/>
      <c r="L8" s="653"/>
      <c r="M8" s="653"/>
      <c r="N8" s="653"/>
      <c r="O8" s="654" t="str">
        <f t="shared" ref="O8:O11" si="0">IF(OR(C8=0,C8=""),"","製作費")</f>
        <v/>
      </c>
      <c r="P8" s="654"/>
      <c r="Q8" s="654"/>
      <c r="R8" s="655" t="str">
        <f>IF(B8="","",VLOOKUP(B8,入力シート!$B$38:$CN$42,13,FALSE))</f>
        <v/>
      </c>
      <c r="S8" s="655"/>
      <c r="T8" s="655"/>
      <c r="U8" s="655"/>
      <c r="V8" s="655"/>
      <c r="W8" s="656" t="str">
        <f>IF(B8="","",VLOOKUP(B8,入力シート!$B$38:$CN$42,22,FALSE))</f>
        <v/>
      </c>
      <c r="X8" s="656"/>
      <c r="Y8" s="656"/>
      <c r="Z8" s="656"/>
      <c r="AA8" s="656"/>
      <c r="AB8" s="656"/>
      <c r="AC8" s="656"/>
      <c r="AD8" s="656"/>
      <c r="AE8" s="150" t="str">
        <f>IF(B8="","",VLOOKUP(B8,入力シート!$B$38:$CN$42,49,FALSE))</f>
        <v/>
      </c>
      <c r="AF8" s="150" t="str">
        <f>IF(B8="","",VLOOKUP(B8,入力シート!$B$38:$CN$42,43,FALSE))</f>
        <v/>
      </c>
    </row>
    <row r="9" spans="1:33" ht="15.75" customHeight="1">
      <c r="B9" s="149" t="str">
        <f>IF(入力シート!D148="","",入力シート!B148)</f>
        <v/>
      </c>
      <c r="C9" s="653" t="str">
        <f>IF(B9="","",VLOOKUP(B9,入力シート!$B$146:$BE$150,3,FALSE))</f>
        <v/>
      </c>
      <c r="D9" s="653"/>
      <c r="E9" s="653"/>
      <c r="F9" s="653"/>
      <c r="G9" s="653"/>
      <c r="H9" s="653"/>
      <c r="I9" s="653"/>
      <c r="J9" s="653"/>
      <c r="K9" s="653"/>
      <c r="L9" s="653"/>
      <c r="M9" s="653"/>
      <c r="N9" s="653"/>
      <c r="O9" s="654" t="str">
        <f t="shared" si="0"/>
        <v/>
      </c>
      <c r="P9" s="654"/>
      <c r="Q9" s="654"/>
      <c r="R9" s="655" t="str">
        <f>IF(B9="","",VLOOKUP(B9,入力シート!$B$38:$CN$42,13,FALSE))</f>
        <v/>
      </c>
      <c r="S9" s="655"/>
      <c r="T9" s="655"/>
      <c r="U9" s="655"/>
      <c r="V9" s="655"/>
      <c r="W9" s="656" t="str">
        <f>IF(B9="","",VLOOKUP(B9,入力シート!$B$38:$CN$42,22,FALSE))</f>
        <v/>
      </c>
      <c r="X9" s="656"/>
      <c r="Y9" s="656"/>
      <c r="Z9" s="656"/>
      <c r="AA9" s="656"/>
      <c r="AB9" s="656"/>
      <c r="AC9" s="656"/>
      <c r="AD9" s="656"/>
      <c r="AE9" s="150" t="str">
        <f>IF(B9="","",VLOOKUP(B9,入力シート!$B$38:$CN$42,49,FALSE))</f>
        <v/>
      </c>
      <c r="AF9" s="150" t="str">
        <f>IF(B9="","",VLOOKUP(B9,入力シート!$B$38:$CN$42,43,FALSE))</f>
        <v/>
      </c>
    </row>
    <row r="10" spans="1:33" ht="15.75" customHeight="1">
      <c r="B10" s="149" t="str">
        <f>IF(入力シート!D149="","",入力シート!B149)</f>
        <v/>
      </c>
      <c r="C10" s="653" t="str">
        <f>IF(B10="","",VLOOKUP(B10,入力シート!$B$146:$BE$150,3,FALSE))</f>
        <v/>
      </c>
      <c r="D10" s="653"/>
      <c r="E10" s="653"/>
      <c r="F10" s="653"/>
      <c r="G10" s="653"/>
      <c r="H10" s="653"/>
      <c r="I10" s="653"/>
      <c r="J10" s="653"/>
      <c r="K10" s="653"/>
      <c r="L10" s="653"/>
      <c r="M10" s="653"/>
      <c r="N10" s="653"/>
      <c r="O10" s="654" t="str">
        <f t="shared" si="0"/>
        <v/>
      </c>
      <c r="P10" s="654"/>
      <c r="Q10" s="654"/>
      <c r="R10" s="655" t="str">
        <f>IF(B10="","",VLOOKUP(B10,入力シート!$B$38:$CN$42,13,FALSE))</f>
        <v/>
      </c>
      <c r="S10" s="655"/>
      <c r="T10" s="655"/>
      <c r="U10" s="655"/>
      <c r="V10" s="655"/>
      <c r="W10" s="656" t="str">
        <f>IF(B10="","",VLOOKUP(B10,入力シート!$B$38:$CN$42,22,FALSE))</f>
        <v/>
      </c>
      <c r="X10" s="656"/>
      <c r="Y10" s="656"/>
      <c r="Z10" s="656"/>
      <c r="AA10" s="656"/>
      <c r="AB10" s="656"/>
      <c r="AC10" s="656"/>
      <c r="AD10" s="656"/>
      <c r="AE10" s="150" t="str">
        <f>IF(B10="","",VLOOKUP(B10,入力シート!$B$38:$CN$42,49,FALSE))</f>
        <v/>
      </c>
      <c r="AF10" s="150" t="str">
        <f>IF(B10="","",VLOOKUP(B10,入力シート!$B$38:$CN$42,43,FALSE))</f>
        <v/>
      </c>
    </row>
    <row r="11" spans="1:33" ht="15.75" customHeight="1">
      <c r="B11" s="149" t="str">
        <f>IF(入力シート!D150="","",入力シート!B150)</f>
        <v/>
      </c>
      <c r="C11" s="653" t="str">
        <f>IF(B11="","",VLOOKUP(B11,入力シート!$B$146:$BE$150,3,FALSE))</f>
        <v/>
      </c>
      <c r="D11" s="653"/>
      <c r="E11" s="653"/>
      <c r="F11" s="653"/>
      <c r="G11" s="653"/>
      <c r="H11" s="653"/>
      <c r="I11" s="653"/>
      <c r="J11" s="653"/>
      <c r="K11" s="653"/>
      <c r="L11" s="653"/>
      <c r="M11" s="653"/>
      <c r="N11" s="653"/>
      <c r="O11" s="654" t="str">
        <f t="shared" si="0"/>
        <v/>
      </c>
      <c r="P11" s="654"/>
      <c r="Q11" s="654"/>
      <c r="R11" s="655" t="str">
        <f>IF(B11="","",VLOOKUP(B11,入力シート!$B$38:$CN$42,13,FALSE))</f>
        <v/>
      </c>
      <c r="S11" s="655"/>
      <c r="T11" s="655"/>
      <c r="U11" s="655"/>
      <c r="V11" s="655"/>
      <c r="W11" s="656" t="str">
        <f>IF(B11="","",VLOOKUP(B11,入力シート!$B$38:$CN$42,22,FALSE))</f>
        <v/>
      </c>
      <c r="X11" s="656"/>
      <c r="Y11" s="656"/>
      <c r="Z11" s="656"/>
      <c r="AA11" s="656"/>
      <c r="AB11" s="656"/>
      <c r="AC11" s="656"/>
      <c r="AD11" s="656"/>
      <c r="AE11" s="150" t="str">
        <f>IF(B11="","",VLOOKUP(B11,入力シート!$B$38:$CN$42,49,FALSE))</f>
        <v/>
      </c>
      <c r="AF11" s="150" t="str">
        <f>IF(B11="","",VLOOKUP(B11,入力シート!$B$38:$CN$42,43,FALSE))</f>
        <v/>
      </c>
    </row>
    <row r="12" spans="1:33">
      <c r="B12" s="149"/>
      <c r="C12" s="151"/>
      <c r="D12" s="151"/>
      <c r="E12" s="151"/>
      <c r="F12" s="151"/>
      <c r="G12" s="151"/>
      <c r="H12" s="151"/>
      <c r="I12" s="151"/>
      <c r="J12" s="151"/>
      <c r="K12" s="151"/>
      <c r="L12" s="151"/>
      <c r="M12" s="151"/>
      <c r="N12" s="151"/>
      <c r="O12" s="152"/>
      <c r="P12" s="152"/>
      <c r="Q12" s="152"/>
      <c r="R12" s="152"/>
      <c r="S12" s="152"/>
      <c r="T12" s="152"/>
      <c r="AE12" s="153"/>
      <c r="AF12" s="153"/>
      <c r="AG12" s="153"/>
    </row>
    <row r="13" spans="1:33">
      <c r="B13" s="362" t="s">
        <v>325</v>
      </c>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row>
    <row r="14" spans="1:33">
      <c r="E14" s="650">
        <f>SUM(AE7:AE11)</f>
        <v>0</v>
      </c>
      <c r="F14" s="650"/>
      <c r="G14" s="650"/>
      <c r="H14" s="650"/>
      <c r="I14" s="650"/>
      <c r="J14" s="650"/>
      <c r="K14" s="650"/>
      <c r="L14" s="650"/>
      <c r="M14" s="10" t="s">
        <v>326</v>
      </c>
      <c r="N14" s="240" t="s">
        <v>327</v>
      </c>
      <c r="O14" s="240"/>
      <c r="P14" s="240"/>
      <c r="Q14" s="240"/>
      <c r="R14" s="240"/>
      <c r="S14" s="240"/>
      <c r="T14" s="240"/>
      <c r="U14" s="651">
        <f>SUM(AF7:AF11)</f>
        <v>0</v>
      </c>
      <c r="V14" s="651"/>
      <c r="W14" s="651"/>
      <c r="X14" s="651"/>
      <c r="Y14" s="651"/>
      <c r="Z14" s="651"/>
      <c r="AC14" s="153"/>
      <c r="AD14" s="153"/>
    </row>
    <row r="15" spans="1:33">
      <c r="E15" s="150"/>
      <c r="F15" s="150"/>
      <c r="G15" s="150"/>
      <c r="H15" s="150"/>
      <c r="I15" s="150"/>
      <c r="J15" s="150"/>
      <c r="K15" s="150"/>
      <c r="L15" s="150"/>
      <c r="U15" s="153"/>
      <c r="V15" s="153"/>
      <c r="W15" s="153"/>
      <c r="X15" s="153"/>
      <c r="Y15" s="153"/>
      <c r="Z15" s="153"/>
      <c r="AA15" s="150"/>
      <c r="AB15" s="150"/>
      <c r="AC15" s="153"/>
      <c r="AD15" s="153"/>
    </row>
    <row r="16" spans="1:33">
      <c r="B16" s="362" t="s">
        <v>328</v>
      </c>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row>
    <row r="17" spans="2:32">
      <c r="B17" s="10" t="str">
        <f>IF(入力シート!D146="","",入力シート!B146)</f>
        <v/>
      </c>
      <c r="C17" s="652">
        <f>入力シート!BA38</f>
        <v>0</v>
      </c>
      <c r="D17" s="652"/>
      <c r="E17" s="652"/>
      <c r="F17" s="652"/>
      <c r="G17" s="652"/>
      <c r="H17" s="652"/>
      <c r="I17" s="652"/>
      <c r="J17" s="652"/>
      <c r="K17" s="652"/>
      <c r="L17" s="652"/>
      <c r="M17" s="154"/>
    </row>
    <row r="18" spans="2:32">
      <c r="B18" s="10" t="str">
        <f>IF(入力シート!D147="","",入力シート!B147)</f>
        <v/>
      </c>
      <c r="C18" s="652">
        <f>入力シート!BA39</f>
        <v>0</v>
      </c>
      <c r="D18" s="652"/>
      <c r="E18" s="652"/>
      <c r="F18" s="652"/>
      <c r="G18" s="652"/>
      <c r="H18" s="652"/>
      <c r="I18" s="652"/>
      <c r="J18" s="652"/>
      <c r="K18" s="652"/>
      <c r="L18" s="652"/>
      <c r="M18" s="154"/>
    </row>
    <row r="19" spans="2:32">
      <c r="B19" s="10" t="str">
        <f>IF(入力シート!D148="","",入力シート!B148)</f>
        <v/>
      </c>
      <c r="C19" s="652">
        <f>入力シート!BA40</f>
        <v>0</v>
      </c>
      <c r="D19" s="652"/>
      <c r="E19" s="652"/>
      <c r="F19" s="652"/>
      <c r="G19" s="652"/>
      <c r="H19" s="652"/>
      <c r="I19" s="652"/>
      <c r="J19" s="652"/>
      <c r="K19" s="652"/>
      <c r="L19" s="652"/>
      <c r="M19" s="154"/>
    </row>
    <row r="20" spans="2:32">
      <c r="B20" s="10" t="str">
        <f>IF(入力シート!D149="","",入力シート!B149)</f>
        <v/>
      </c>
      <c r="C20" s="652">
        <f>入力シート!BA41</f>
        <v>0</v>
      </c>
      <c r="D20" s="652"/>
      <c r="E20" s="652"/>
      <c r="F20" s="652"/>
      <c r="G20" s="652"/>
      <c r="H20" s="652"/>
      <c r="I20" s="652"/>
      <c r="J20" s="652"/>
      <c r="K20" s="652"/>
      <c r="L20" s="652"/>
      <c r="M20" s="154"/>
    </row>
    <row r="21" spans="2:32">
      <c r="B21" s="10" t="str">
        <f>IF(入力シート!D150="","",入力シート!B150)</f>
        <v/>
      </c>
      <c r="C21" s="652">
        <f>入力シート!BA42</f>
        <v>0</v>
      </c>
      <c r="D21" s="652"/>
      <c r="E21" s="652"/>
      <c r="F21" s="652"/>
      <c r="G21" s="652"/>
      <c r="H21" s="652"/>
      <c r="I21" s="652"/>
      <c r="J21" s="652"/>
      <c r="K21" s="652"/>
      <c r="L21" s="652"/>
      <c r="M21" s="154"/>
    </row>
    <row r="23" spans="2:32">
      <c r="B23" s="362" t="s">
        <v>329</v>
      </c>
      <c r="C23" s="362"/>
      <c r="D23" s="362"/>
      <c r="E23" s="362"/>
      <c r="F23" s="362"/>
      <c r="G23" s="362"/>
      <c r="H23" s="362"/>
      <c r="I23" s="362"/>
      <c r="J23" s="362"/>
      <c r="K23" s="362"/>
      <c r="L23" s="362"/>
      <c r="M23" s="362"/>
      <c r="N23" s="362"/>
      <c r="O23" s="362"/>
      <c r="P23" s="362"/>
      <c r="Q23" s="362"/>
      <c r="R23" s="362"/>
      <c r="S23" s="362"/>
      <c r="T23" s="362"/>
      <c r="U23" s="362"/>
      <c r="V23" s="362"/>
      <c r="W23" s="362"/>
      <c r="X23" s="362"/>
      <c r="Y23" s="362"/>
      <c r="Z23" s="362"/>
      <c r="AA23" s="362"/>
      <c r="AB23" s="362"/>
      <c r="AC23" s="362"/>
      <c r="AD23" s="362"/>
      <c r="AE23" s="362"/>
      <c r="AF23" s="362"/>
    </row>
    <row r="24" spans="2:32">
      <c r="B24" s="10" t="str">
        <f>IF(入力シート!D146="","",入力シート!B146)</f>
        <v/>
      </c>
      <c r="C24" s="649" t="str">
        <f>IF(B24="","",VLOOKUP(B24,入力シート!$B$146:$BE$150,13,FALSE))</f>
        <v/>
      </c>
      <c r="D24" s="649"/>
      <c r="E24" s="649"/>
      <c r="F24" s="649"/>
      <c r="G24" s="649"/>
      <c r="H24" s="649"/>
      <c r="I24" s="649"/>
      <c r="J24" s="649"/>
      <c r="K24" s="649"/>
      <c r="L24" s="649"/>
      <c r="M24" s="649"/>
      <c r="N24" s="649"/>
      <c r="O24" s="649"/>
      <c r="P24" s="649"/>
      <c r="Q24" s="649"/>
      <c r="R24" s="649"/>
      <c r="S24" s="649"/>
      <c r="T24" s="649"/>
      <c r="U24" s="649"/>
      <c r="V24" s="649"/>
      <c r="W24" s="649"/>
      <c r="X24" s="649"/>
      <c r="Y24" s="649"/>
      <c r="Z24" s="649"/>
      <c r="AA24" s="649"/>
      <c r="AB24" s="649"/>
      <c r="AC24" s="649"/>
      <c r="AD24" s="649"/>
      <c r="AE24" s="649"/>
      <c r="AF24" s="649"/>
    </row>
    <row r="25" spans="2:32">
      <c r="B25" s="10" t="str">
        <f>IF(入力シート!D147="","",入力シート!B147)</f>
        <v/>
      </c>
      <c r="C25" s="649" t="str">
        <f>IF(B25="","",VLOOKUP(B25,入力シート!$B$146:$BE$150,13,FALSE))</f>
        <v/>
      </c>
      <c r="D25" s="649"/>
      <c r="E25" s="649"/>
      <c r="F25" s="649"/>
      <c r="G25" s="649"/>
      <c r="H25" s="649"/>
      <c r="I25" s="649"/>
      <c r="J25" s="649"/>
      <c r="K25" s="649"/>
      <c r="L25" s="649"/>
      <c r="M25" s="649"/>
      <c r="N25" s="649"/>
      <c r="O25" s="649"/>
      <c r="P25" s="649"/>
      <c r="Q25" s="649"/>
      <c r="R25" s="649"/>
      <c r="S25" s="649"/>
      <c r="T25" s="649"/>
      <c r="U25" s="649"/>
      <c r="V25" s="649"/>
      <c r="W25" s="649"/>
      <c r="X25" s="649"/>
      <c r="Y25" s="649"/>
      <c r="Z25" s="649"/>
      <c r="AA25" s="649"/>
      <c r="AB25" s="649"/>
      <c r="AC25" s="649"/>
      <c r="AD25" s="649"/>
      <c r="AE25" s="649"/>
      <c r="AF25" s="649"/>
    </row>
    <row r="26" spans="2:32">
      <c r="B26" s="10" t="str">
        <f>IF(入力シート!D148="","",入力シート!B148)</f>
        <v/>
      </c>
      <c r="C26" s="649" t="str">
        <f>IF(B26="","",VLOOKUP(B26,入力シート!$B$146:$BE$150,13,FALSE))</f>
        <v/>
      </c>
      <c r="D26" s="649"/>
      <c r="E26" s="649"/>
      <c r="F26" s="649"/>
      <c r="G26" s="649"/>
      <c r="H26" s="649"/>
      <c r="I26" s="649"/>
      <c r="J26" s="649"/>
      <c r="K26" s="649"/>
      <c r="L26" s="649"/>
      <c r="M26" s="649"/>
      <c r="N26" s="649"/>
      <c r="O26" s="649"/>
      <c r="P26" s="649"/>
      <c r="Q26" s="649"/>
      <c r="R26" s="649"/>
      <c r="S26" s="649"/>
      <c r="T26" s="649"/>
      <c r="U26" s="649"/>
      <c r="V26" s="649"/>
      <c r="W26" s="649"/>
      <c r="X26" s="649"/>
      <c r="Y26" s="649"/>
      <c r="Z26" s="649"/>
      <c r="AA26" s="649"/>
      <c r="AB26" s="649"/>
      <c r="AC26" s="649"/>
      <c r="AD26" s="649"/>
      <c r="AE26" s="649"/>
      <c r="AF26" s="649"/>
    </row>
    <row r="27" spans="2:32">
      <c r="B27" s="10" t="str">
        <f>IF(入力シート!D149="","",入力シート!B149)</f>
        <v/>
      </c>
      <c r="C27" s="649" t="str">
        <f>IF(B27="","",VLOOKUP(B27,入力シート!$B$146:$BE$150,13,FALSE))</f>
        <v/>
      </c>
      <c r="D27" s="649"/>
      <c r="E27" s="649"/>
      <c r="F27" s="649"/>
      <c r="G27" s="649"/>
      <c r="H27" s="649"/>
      <c r="I27" s="649"/>
      <c r="J27" s="649"/>
      <c r="K27" s="649"/>
      <c r="L27" s="649"/>
      <c r="M27" s="649"/>
      <c r="N27" s="649"/>
      <c r="O27" s="649"/>
      <c r="P27" s="649"/>
      <c r="Q27" s="649"/>
      <c r="R27" s="649"/>
      <c r="S27" s="649"/>
      <c r="T27" s="649"/>
      <c r="U27" s="649"/>
      <c r="V27" s="649"/>
      <c r="W27" s="649"/>
      <c r="X27" s="649"/>
      <c r="Y27" s="649"/>
      <c r="Z27" s="649"/>
      <c r="AA27" s="649"/>
      <c r="AB27" s="649"/>
      <c r="AC27" s="649"/>
      <c r="AD27" s="649"/>
      <c r="AE27" s="649"/>
      <c r="AF27" s="649"/>
    </row>
    <row r="28" spans="2:32">
      <c r="B28" s="10" t="str">
        <f>IF(入力シート!D150="","",入力シート!B150)</f>
        <v/>
      </c>
      <c r="C28" s="649" t="str">
        <f>IF(B28="","",VLOOKUP(B28,入力シート!$B$146:$BE$150,13,FALSE))</f>
        <v/>
      </c>
      <c r="D28" s="649"/>
      <c r="E28" s="649"/>
      <c r="F28" s="649"/>
      <c r="G28" s="649"/>
      <c r="H28" s="649"/>
      <c r="I28" s="649"/>
      <c r="J28" s="649"/>
      <c r="K28" s="649"/>
      <c r="L28" s="649"/>
      <c r="M28" s="649"/>
      <c r="N28" s="649"/>
      <c r="O28" s="649"/>
      <c r="P28" s="649"/>
      <c r="Q28" s="649"/>
      <c r="R28" s="649"/>
      <c r="S28" s="649"/>
      <c r="T28" s="649"/>
      <c r="U28" s="649"/>
      <c r="V28" s="649"/>
      <c r="W28" s="649"/>
      <c r="X28" s="649"/>
      <c r="Y28" s="649"/>
      <c r="Z28" s="649"/>
      <c r="AA28" s="649"/>
      <c r="AB28" s="649"/>
      <c r="AC28" s="649"/>
      <c r="AD28" s="649"/>
      <c r="AE28" s="649"/>
      <c r="AF28" s="649"/>
    </row>
    <row r="30" spans="2:32">
      <c r="B30" s="362" t="s">
        <v>330</v>
      </c>
      <c r="C30" s="371"/>
      <c r="D30" s="371"/>
      <c r="E30" s="371"/>
      <c r="F30" s="371"/>
      <c r="G30" s="371"/>
      <c r="H30" s="371"/>
      <c r="I30" s="371"/>
      <c r="J30" s="371"/>
      <c r="K30" s="371"/>
      <c r="L30" s="371"/>
      <c r="M30" s="371"/>
      <c r="N30" s="371"/>
      <c r="O30" s="371"/>
      <c r="P30" s="371"/>
      <c r="Q30" s="371"/>
      <c r="R30" s="371"/>
      <c r="S30" s="371"/>
      <c r="T30" s="371"/>
      <c r="U30" s="371"/>
      <c r="V30" s="371"/>
      <c r="W30" s="371"/>
      <c r="X30" s="371"/>
      <c r="Y30" s="371"/>
      <c r="Z30" s="371"/>
      <c r="AA30" s="371"/>
      <c r="AB30" s="371"/>
      <c r="AC30" s="371"/>
      <c r="AD30" s="371"/>
      <c r="AE30" s="371"/>
      <c r="AF30" s="371"/>
    </row>
    <row r="31" spans="2:32">
      <c r="B31" s="10" t="str">
        <f>IF(入力シート!D146="","",入力シート!B146)</f>
        <v/>
      </c>
      <c r="C31" s="649" t="str">
        <f>IF(B24="","",VLOOKUP(B24,入力シート!$B$146:$BE$150,21,FALSE))</f>
        <v/>
      </c>
      <c r="D31" s="649"/>
      <c r="E31" s="649"/>
      <c r="F31" s="649"/>
      <c r="G31" s="649"/>
      <c r="H31" s="649"/>
      <c r="I31" s="649"/>
      <c r="J31" s="649"/>
      <c r="K31" s="649"/>
      <c r="L31" s="649"/>
      <c r="M31" s="649"/>
      <c r="N31" s="649"/>
      <c r="O31" s="649"/>
      <c r="P31" s="649"/>
      <c r="Q31" s="649"/>
      <c r="R31" s="649"/>
      <c r="S31" s="649"/>
      <c r="T31" s="649"/>
      <c r="U31" s="649"/>
      <c r="V31" s="649"/>
      <c r="W31" s="649"/>
      <c r="X31" s="649"/>
      <c r="Y31" s="649"/>
      <c r="Z31" s="649"/>
      <c r="AA31" s="649"/>
      <c r="AB31" s="649"/>
      <c r="AC31" s="649"/>
      <c r="AD31" s="649"/>
      <c r="AE31" s="649"/>
      <c r="AF31" s="649"/>
    </row>
    <row r="32" spans="2:32">
      <c r="B32" s="10" t="str">
        <f>IF(入力シート!D147="","",入力シート!B147)</f>
        <v/>
      </c>
      <c r="C32" s="649" t="str">
        <f>IF(B25="","",VLOOKUP(B25,入力シート!$B$146:$BE$150,21,FALSE))</f>
        <v/>
      </c>
      <c r="D32" s="649"/>
      <c r="E32" s="649"/>
      <c r="F32" s="649"/>
      <c r="G32" s="649"/>
      <c r="H32" s="649"/>
      <c r="I32" s="649"/>
      <c r="J32" s="649"/>
      <c r="K32" s="649"/>
      <c r="L32" s="649"/>
      <c r="M32" s="649"/>
      <c r="N32" s="649"/>
      <c r="O32" s="649"/>
      <c r="P32" s="649"/>
      <c r="Q32" s="649"/>
      <c r="R32" s="649"/>
      <c r="S32" s="649"/>
      <c r="T32" s="649"/>
      <c r="U32" s="649"/>
      <c r="V32" s="649"/>
      <c r="W32" s="649"/>
      <c r="X32" s="649"/>
      <c r="Y32" s="649"/>
      <c r="Z32" s="649"/>
      <c r="AA32" s="649"/>
      <c r="AB32" s="649"/>
      <c r="AC32" s="649"/>
      <c r="AD32" s="649"/>
      <c r="AE32" s="649"/>
      <c r="AF32" s="649"/>
    </row>
    <row r="33" spans="2:32">
      <c r="B33" s="10" t="str">
        <f>IF(入力シート!D148="","",入力シート!B148)</f>
        <v/>
      </c>
      <c r="C33" s="649" t="str">
        <f>IF(B26="","",VLOOKUP(B26,入力シート!$B$146:$BE$150,21,FALSE))</f>
        <v/>
      </c>
      <c r="D33" s="649"/>
      <c r="E33" s="649"/>
      <c r="F33" s="649"/>
      <c r="G33" s="649"/>
      <c r="H33" s="649"/>
      <c r="I33" s="649"/>
      <c r="J33" s="649"/>
      <c r="K33" s="649"/>
      <c r="L33" s="649"/>
      <c r="M33" s="649"/>
      <c r="N33" s="649"/>
      <c r="O33" s="649"/>
      <c r="P33" s="649"/>
      <c r="Q33" s="649"/>
      <c r="R33" s="649"/>
      <c r="S33" s="649"/>
      <c r="T33" s="649"/>
      <c r="U33" s="649"/>
      <c r="V33" s="649"/>
      <c r="W33" s="649"/>
      <c r="X33" s="649"/>
      <c r="Y33" s="649"/>
      <c r="Z33" s="649"/>
      <c r="AA33" s="649"/>
      <c r="AB33" s="649"/>
      <c r="AC33" s="649"/>
      <c r="AD33" s="649"/>
      <c r="AE33" s="649"/>
      <c r="AF33" s="649"/>
    </row>
    <row r="34" spans="2:32">
      <c r="B34" s="10" t="str">
        <f>IF(入力シート!D149="","",入力シート!B149)</f>
        <v/>
      </c>
      <c r="C34" s="649" t="str">
        <f>IF(B27="","",VLOOKUP(B27,入力シート!$B$146:$BE$150,21,FALSE))</f>
        <v/>
      </c>
      <c r="D34" s="649"/>
      <c r="E34" s="649"/>
      <c r="F34" s="649"/>
      <c r="G34" s="649"/>
      <c r="H34" s="649"/>
      <c r="I34" s="649"/>
      <c r="J34" s="649"/>
      <c r="K34" s="649"/>
      <c r="L34" s="649"/>
      <c r="M34" s="649"/>
      <c r="N34" s="649"/>
      <c r="O34" s="649"/>
      <c r="P34" s="649"/>
      <c r="Q34" s="649"/>
      <c r="R34" s="649"/>
      <c r="S34" s="649"/>
      <c r="T34" s="649"/>
      <c r="U34" s="649"/>
      <c r="V34" s="649"/>
      <c r="W34" s="649"/>
      <c r="X34" s="649"/>
      <c r="Y34" s="649"/>
      <c r="Z34" s="649"/>
      <c r="AA34" s="649"/>
      <c r="AB34" s="649"/>
      <c r="AC34" s="649"/>
      <c r="AD34" s="649"/>
      <c r="AE34" s="649"/>
      <c r="AF34" s="649"/>
    </row>
    <row r="35" spans="2:32">
      <c r="B35" s="10" t="str">
        <f>IF(入力シート!D150="","",入力シート!B150)</f>
        <v/>
      </c>
      <c r="C35" s="649" t="str">
        <f>IF(B28="","",VLOOKUP(B28,入力シート!$B$146:$BE$150,21,FALSE))</f>
        <v/>
      </c>
      <c r="D35" s="649"/>
      <c r="E35" s="649"/>
      <c r="F35" s="649"/>
      <c r="G35" s="649"/>
      <c r="H35" s="649"/>
      <c r="I35" s="649"/>
      <c r="J35" s="649"/>
      <c r="K35" s="649"/>
      <c r="L35" s="649"/>
      <c r="M35" s="649"/>
      <c r="N35" s="649"/>
      <c r="O35" s="649"/>
      <c r="P35" s="649"/>
      <c r="Q35" s="649"/>
      <c r="R35" s="649"/>
      <c r="S35" s="649"/>
      <c r="T35" s="649"/>
      <c r="U35" s="649"/>
      <c r="V35" s="649"/>
      <c r="W35" s="649"/>
      <c r="X35" s="649"/>
      <c r="Y35" s="649"/>
      <c r="Z35" s="649"/>
      <c r="AA35" s="649"/>
      <c r="AB35" s="649"/>
      <c r="AC35" s="649"/>
      <c r="AD35" s="649"/>
      <c r="AE35" s="649"/>
      <c r="AF35" s="649"/>
    </row>
    <row r="37" spans="2:32">
      <c r="B37" s="362" t="s">
        <v>331</v>
      </c>
      <c r="C37" s="371"/>
      <c r="D37" s="371"/>
      <c r="E37" s="371"/>
      <c r="F37" s="371"/>
      <c r="G37" s="371"/>
      <c r="H37" s="371"/>
      <c r="I37" s="371"/>
      <c r="J37" s="371"/>
      <c r="K37" s="371"/>
      <c r="L37" s="371"/>
      <c r="M37" s="371"/>
      <c r="N37" s="371"/>
      <c r="O37" s="371"/>
      <c r="P37" s="371"/>
      <c r="Q37" s="371"/>
      <c r="R37" s="371"/>
      <c r="S37" s="371"/>
      <c r="T37" s="371"/>
      <c r="U37" s="371"/>
      <c r="V37" s="371"/>
      <c r="W37" s="371"/>
      <c r="X37" s="371"/>
      <c r="Y37" s="371"/>
      <c r="Z37" s="371"/>
      <c r="AA37" s="371"/>
      <c r="AB37" s="371"/>
      <c r="AC37" s="371"/>
      <c r="AD37" s="371"/>
      <c r="AE37" s="371"/>
      <c r="AF37" s="371"/>
    </row>
    <row r="38" spans="2:32">
      <c r="E38" s="646" t="s">
        <v>332</v>
      </c>
      <c r="F38" s="646"/>
      <c r="G38" s="646"/>
      <c r="H38" s="646"/>
      <c r="I38" s="646"/>
      <c r="J38" s="646"/>
      <c r="K38" s="646"/>
      <c r="L38" s="646"/>
    </row>
    <row r="39" spans="2:32">
      <c r="C39" s="362" t="s">
        <v>333</v>
      </c>
      <c r="D39" s="362"/>
      <c r="E39" s="362"/>
      <c r="F39" s="362"/>
      <c r="G39" s="362"/>
      <c r="H39" s="362"/>
      <c r="I39" s="362"/>
      <c r="J39" s="362"/>
      <c r="K39" s="362"/>
      <c r="L39" s="362"/>
      <c r="M39" s="362"/>
      <c r="N39" s="362"/>
      <c r="O39" s="362"/>
      <c r="P39" s="362"/>
      <c r="Q39" s="362"/>
      <c r="R39" s="362"/>
      <c r="S39" s="362"/>
      <c r="T39" s="362"/>
      <c r="U39" s="362"/>
      <c r="V39" s="362"/>
      <c r="W39" s="362"/>
      <c r="X39" s="362"/>
      <c r="Y39" s="362"/>
      <c r="Z39" s="362"/>
      <c r="AA39" s="362"/>
      <c r="AB39" s="362"/>
      <c r="AC39" s="362"/>
      <c r="AD39" s="362"/>
    </row>
    <row r="40" spans="2:32">
      <c r="B40" s="10" t="str">
        <f>IF(入力シート!D146="","",入力シート!B146)</f>
        <v/>
      </c>
      <c r="C40" s="648" t="str">
        <f>IF(B24="","",VLOOKUP(B24,入力シート!$B$146:$BE$150,29,FALSE))</f>
        <v/>
      </c>
      <c r="D40" s="648"/>
      <c r="E40" s="648"/>
      <c r="F40" s="648"/>
      <c r="G40" s="648"/>
      <c r="H40" s="648"/>
      <c r="I40" s="648"/>
      <c r="J40" s="648"/>
      <c r="K40" s="240" t="s">
        <v>334</v>
      </c>
      <c r="L40" s="240"/>
      <c r="M40" s="240"/>
    </row>
    <row r="41" spans="2:32">
      <c r="B41" s="10" t="str">
        <f>IF(入力シート!D147="","",入力シート!B147)</f>
        <v/>
      </c>
      <c r="C41" s="648" t="str">
        <f>IF(B25="","",VLOOKUP(B25,入力シート!$B$146:$BE$150,29,FALSE))</f>
        <v/>
      </c>
      <c r="D41" s="648"/>
      <c r="E41" s="648"/>
      <c r="F41" s="648"/>
      <c r="G41" s="648"/>
      <c r="H41" s="648"/>
      <c r="I41" s="648"/>
      <c r="J41" s="648"/>
      <c r="K41" s="240" t="s">
        <v>334</v>
      </c>
      <c r="L41" s="240"/>
      <c r="M41" s="240"/>
      <c r="N41" s="23"/>
    </row>
    <row r="42" spans="2:32">
      <c r="B42" s="10" t="str">
        <f>IF(入力シート!D148="","",入力シート!B148)</f>
        <v/>
      </c>
      <c r="C42" s="648" t="str">
        <f>IF(B26="","",VLOOKUP(B26,入力シート!$B$146:$BE$150,29,FALSE))</f>
        <v/>
      </c>
      <c r="D42" s="648"/>
      <c r="E42" s="648"/>
      <c r="F42" s="648"/>
      <c r="G42" s="648"/>
      <c r="H42" s="648"/>
      <c r="I42" s="648"/>
      <c r="J42" s="648"/>
      <c r="K42" s="240" t="s">
        <v>334</v>
      </c>
      <c r="L42" s="240"/>
      <c r="M42" s="240"/>
      <c r="N42" s="23"/>
    </row>
    <row r="43" spans="2:32">
      <c r="B43" s="10" t="str">
        <f>IF(入力シート!D149="","",入力シート!B149)</f>
        <v/>
      </c>
      <c r="C43" s="648" t="str">
        <f>IF(B27="","",VLOOKUP(B27,入力シート!$B$146:$BE$150,29,FALSE))</f>
        <v/>
      </c>
      <c r="D43" s="648"/>
      <c r="E43" s="648"/>
      <c r="F43" s="648"/>
      <c r="G43" s="648"/>
      <c r="H43" s="648"/>
      <c r="I43" s="648"/>
      <c r="J43" s="648"/>
      <c r="K43" s="240" t="s">
        <v>334</v>
      </c>
      <c r="L43" s="240"/>
      <c r="M43" s="240"/>
      <c r="N43" s="23"/>
    </row>
    <row r="44" spans="2:32">
      <c r="B44" s="10" t="str">
        <f>IF(入力シート!D150="","",入力シート!B150)</f>
        <v/>
      </c>
      <c r="C44" s="648" t="str">
        <f>IF(B28="","",VLOOKUP(B28,入力シート!$B$146:$BE$150,29,FALSE))</f>
        <v/>
      </c>
      <c r="D44" s="648"/>
      <c r="E44" s="648"/>
      <c r="F44" s="648"/>
      <c r="G44" s="648"/>
      <c r="H44" s="648"/>
      <c r="I44" s="648"/>
      <c r="J44" s="648"/>
      <c r="K44" s="240" t="s">
        <v>334</v>
      </c>
      <c r="L44" s="240"/>
      <c r="M44" s="240"/>
      <c r="N44" s="23"/>
    </row>
    <row r="45" spans="2:32">
      <c r="C45" s="155"/>
      <c r="D45" s="155"/>
      <c r="E45" s="155"/>
      <c r="F45" s="155"/>
      <c r="G45" s="155"/>
      <c r="H45" s="155"/>
      <c r="I45" s="155"/>
      <c r="J45" s="155"/>
      <c r="K45" s="23"/>
      <c r="L45" s="23"/>
      <c r="M45" s="23"/>
      <c r="N45" s="23"/>
    </row>
    <row r="46" spans="2:32" ht="16.5" customHeight="1">
      <c r="B46" s="647" t="s">
        <v>335</v>
      </c>
      <c r="C46" s="647"/>
      <c r="D46" s="647"/>
      <c r="E46" s="647"/>
      <c r="F46" s="647"/>
      <c r="G46" s="156"/>
      <c r="H46" s="156"/>
      <c r="I46" s="156"/>
      <c r="J46" s="156"/>
      <c r="K46" s="156"/>
    </row>
    <row r="47" spans="2:32">
      <c r="B47" s="10" t="str">
        <f>IF(入力シート!D146="","",入力シート!B146)</f>
        <v/>
      </c>
      <c r="C47" s="240" t="s">
        <v>336</v>
      </c>
      <c r="D47" s="240"/>
      <c r="E47" s="240"/>
      <c r="F47" s="643" t="str">
        <f>IF(B24="","",VLOOKUP(B24,入力シート!$B$146:$BE$150,41,FALSE))</f>
        <v/>
      </c>
      <c r="G47" s="643"/>
      <c r="H47" s="643"/>
      <c r="I47" s="643"/>
      <c r="J47" s="643"/>
      <c r="K47" s="240" t="s">
        <v>337</v>
      </c>
      <c r="L47" s="240"/>
      <c r="M47" s="240"/>
      <c r="N47" s="643" t="str">
        <f>IF(B24="","",VLOOKUP(B24,入力シート!$B$146:$BE$150,45,FALSE))</f>
        <v/>
      </c>
      <c r="O47" s="643"/>
      <c r="P47" s="643"/>
      <c r="Q47" s="643"/>
      <c r="R47" s="643"/>
      <c r="T47" s="240" t="s">
        <v>338</v>
      </c>
      <c r="U47" s="240"/>
      <c r="V47" s="240"/>
      <c r="W47" s="643" t="str">
        <f>IF(B24="","",VLOOKUP(B24,入力シート!$B$146:$BE$150,49,FALSE))</f>
        <v/>
      </c>
      <c r="X47" s="643"/>
      <c r="Y47" s="643"/>
      <c r="Z47" s="643"/>
      <c r="AA47" s="643"/>
      <c r="AB47" s="663" t="s">
        <v>339</v>
      </c>
      <c r="AC47" s="663"/>
      <c r="AD47" s="663"/>
      <c r="AE47" s="643" t="str">
        <f>IF(B24="","",VLOOKUP(B24,入力シート!$B$146:$BE$150,53,FALSE))</f>
        <v/>
      </c>
      <c r="AF47" s="643"/>
    </row>
    <row r="48" spans="2:32">
      <c r="B48" s="10" t="str">
        <f>IF(入力シート!D147="","",入力シート!B147)</f>
        <v/>
      </c>
      <c r="C48" s="240" t="s">
        <v>336</v>
      </c>
      <c r="D48" s="240"/>
      <c r="E48" s="240"/>
      <c r="F48" s="643" t="str">
        <f>IF(B25="","",VLOOKUP(B25,入力シート!$B$146:$BE$150,41,FALSE))</f>
        <v/>
      </c>
      <c r="G48" s="643"/>
      <c r="H48" s="643"/>
      <c r="I48" s="643"/>
      <c r="J48" s="643"/>
      <c r="K48" s="240" t="s">
        <v>337</v>
      </c>
      <c r="L48" s="240"/>
      <c r="M48" s="240"/>
      <c r="N48" s="643" t="str">
        <f>IF(B25="","",VLOOKUP(B25,入力シート!$B$146:$BE$150,45,FALSE))</f>
        <v/>
      </c>
      <c r="O48" s="643"/>
      <c r="P48" s="643"/>
      <c r="Q48" s="643"/>
      <c r="R48" s="643"/>
      <c r="T48" s="240" t="s">
        <v>338</v>
      </c>
      <c r="U48" s="240"/>
      <c r="V48" s="240"/>
      <c r="W48" s="643" t="str">
        <f>IF(B25="","",VLOOKUP(B25,入力シート!$B$146:$BE$150,49,FALSE))</f>
        <v/>
      </c>
      <c r="X48" s="643"/>
      <c r="Y48" s="643"/>
      <c r="Z48" s="643"/>
      <c r="AA48" s="643"/>
      <c r="AB48" s="663" t="s">
        <v>339</v>
      </c>
      <c r="AC48" s="663"/>
      <c r="AD48" s="663"/>
      <c r="AE48" s="643" t="str">
        <f>IF(B25="","",VLOOKUP(B25,入力シート!$B$146:$BE$150,53,FALSE))</f>
        <v/>
      </c>
      <c r="AF48" s="643"/>
    </row>
    <row r="49" spans="1:32">
      <c r="B49" s="10" t="str">
        <f>IF(入力シート!D148="","",入力シート!B148)</f>
        <v/>
      </c>
      <c r="C49" s="240" t="s">
        <v>336</v>
      </c>
      <c r="D49" s="240"/>
      <c r="E49" s="240"/>
      <c r="F49" s="643" t="str">
        <f>IF(B26="","",VLOOKUP(B26,入力シート!$B$146:$BE$150,41,FALSE))</f>
        <v/>
      </c>
      <c r="G49" s="643"/>
      <c r="H49" s="643"/>
      <c r="I49" s="643"/>
      <c r="J49" s="643"/>
      <c r="K49" s="240" t="s">
        <v>337</v>
      </c>
      <c r="L49" s="240"/>
      <c r="M49" s="240"/>
      <c r="N49" s="643" t="str">
        <f>IF(B26="","",VLOOKUP(B26,入力シート!$B$146:$BE$150,45,FALSE))</f>
        <v/>
      </c>
      <c r="O49" s="643"/>
      <c r="P49" s="643"/>
      <c r="Q49" s="643"/>
      <c r="R49" s="643"/>
      <c r="T49" s="240" t="s">
        <v>338</v>
      </c>
      <c r="U49" s="240"/>
      <c r="V49" s="240"/>
      <c r="W49" s="643" t="str">
        <f>IF(B26="","",VLOOKUP(B26,入力シート!$B$146:$BE$150,49,FALSE))</f>
        <v/>
      </c>
      <c r="X49" s="643"/>
      <c r="Y49" s="643"/>
      <c r="Z49" s="643"/>
      <c r="AA49" s="643"/>
      <c r="AB49" s="663" t="s">
        <v>339</v>
      </c>
      <c r="AC49" s="663"/>
      <c r="AD49" s="663"/>
      <c r="AE49" s="643" t="str">
        <f>IF(B26="","",VLOOKUP(B26,入力シート!$B$146:$BE$150,53,FALSE))</f>
        <v/>
      </c>
      <c r="AF49" s="643"/>
    </row>
    <row r="50" spans="1:32">
      <c r="B50" s="10" t="str">
        <f>IF(入力シート!D149="","",入力シート!B149)</f>
        <v/>
      </c>
      <c r="C50" s="240" t="s">
        <v>336</v>
      </c>
      <c r="D50" s="240"/>
      <c r="E50" s="240"/>
      <c r="F50" s="643" t="str">
        <f>IF(B27="","",VLOOKUP(B27,入力シート!$B$146:$BE$150,41,FALSE))</f>
        <v/>
      </c>
      <c r="G50" s="643"/>
      <c r="H50" s="643"/>
      <c r="I50" s="643"/>
      <c r="J50" s="643"/>
      <c r="K50" s="240" t="s">
        <v>340</v>
      </c>
      <c r="L50" s="240"/>
      <c r="M50" s="240"/>
      <c r="N50" s="643" t="str">
        <f>IF(B27="","",VLOOKUP(B27,入力シート!$B$146:$BE$150,45,FALSE))</f>
        <v/>
      </c>
      <c r="O50" s="643"/>
      <c r="P50" s="643"/>
      <c r="Q50" s="643"/>
      <c r="R50" s="643"/>
      <c r="T50" s="240" t="s">
        <v>338</v>
      </c>
      <c r="U50" s="240"/>
      <c r="V50" s="240"/>
      <c r="W50" s="643" t="str">
        <f>IF(B27="","",VLOOKUP(B27,入力シート!$B$146:$BE$150,49,FALSE))</f>
        <v/>
      </c>
      <c r="X50" s="643"/>
      <c r="Y50" s="643"/>
      <c r="Z50" s="643"/>
      <c r="AA50" s="643"/>
      <c r="AB50" s="663" t="s">
        <v>339</v>
      </c>
      <c r="AC50" s="663"/>
      <c r="AD50" s="663"/>
      <c r="AE50" s="643" t="str">
        <f>IF(B27="","",VLOOKUP(B27,入力シート!$B$146:$BE$150,53,FALSE))</f>
        <v/>
      </c>
      <c r="AF50" s="643"/>
    </row>
    <row r="51" spans="1:32">
      <c r="B51" s="10" t="str">
        <f>IF(入力シート!D150="","",入力シート!B150)</f>
        <v/>
      </c>
      <c r="C51" s="240" t="s">
        <v>336</v>
      </c>
      <c r="D51" s="240"/>
      <c r="E51" s="240"/>
      <c r="F51" s="643" t="str">
        <f>IF(B28="","",VLOOKUP(B28,入力シート!$B$146:$BE$150,41,FALSE))</f>
        <v/>
      </c>
      <c r="G51" s="643"/>
      <c r="H51" s="643"/>
      <c r="I51" s="643"/>
      <c r="J51" s="643"/>
      <c r="K51" s="646" t="s">
        <v>337</v>
      </c>
      <c r="L51" s="646"/>
      <c r="M51" s="646"/>
      <c r="N51" s="643" t="str">
        <f>IF(B28="","",VLOOKUP(B28,入力シート!$B$146:$BE$150,45,FALSE))</f>
        <v/>
      </c>
      <c r="O51" s="643"/>
      <c r="P51" s="643"/>
      <c r="Q51" s="643"/>
      <c r="R51" s="643"/>
      <c r="T51" s="240" t="s">
        <v>338</v>
      </c>
      <c r="U51" s="240"/>
      <c r="V51" s="240"/>
      <c r="W51" s="643" t="str">
        <f>IF(B28="","",VLOOKUP(B28,入力シート!$B$146:$BE$150,49,FALSE))</f>
        <v/>
      </c>
      <c r="X51" s="643"/>
      <c r="Y51" s="643"/>
      <c r="Z51" s="643"/>
      <c r="AA51" s="643"/>
      <c r="AB51" s="663" t="s">
        <v>339</v>
      </c>
      <c r="AC51" s="663"/>
      <c r="AD51" s="663"/>
      <c r="AE51" s="643" t="str">
        <f>IF(B28="","",VLOOKUP(B28,入力シート!$B$146:$BE$150,53,FALSE))</f>
        <v/>
      </c>
      <c r="AF51" s="643"/>
    </row>
    <row r="52" spans="1:32">
      <c r="C52" s="165"/>
      <c r="D52" s="165"/>
      <c r="E52" s="165"/>
      <c r="F52" s="165"/>
      <c r="G52" s="156"/>
      <c r="H52" s="156"/>
      <c r="I52" s="156"/>
      <c r="J52" s="156"/>
      <c r="K52" s="156"/>
    </row>
    <row r="53" spans="1:32">
      <c r="E53" s="148"/>
      <c r="F53" s="148"/>
      <c r="G53" s="148"/>
      <c r="H53" s="148"/>
      <c r="I53" s="23"/>
      <c r="J53" s="23"/>
      <c r="K53" s="23"/>
      <c r="L53" s="23"/>
      <c r="M53" s="23"/>
      <c r="N53" s="23"/>
      <c r="O53" s="23"/>
      <c r="P53" s="23"/>
      <c r="Q53" s="23"/>
      <c r="R53" s="23"/>
      <c r="S53" s="148"/>
      <c r="T53" s="148"/>
      <c r="U53" s="148"/>
      <c r="V53" s="148"/>
      <c r="W53" s="23"/>
      <c r="X53" s="23"/>
      <c r="Y53" s="23"/>
      <c r="Z53" s="23"/>
      <c r="AA53" s="23"/>
      <c r="AB53" s="23"/>
      <c r="AC53" s="23"/>
      <c r="AD53" s="23"/>
    </row>
    <row r="54" spans="1:32">
      <c r="A54" s="644" t="s">
        <v>341</v>
      </c>
      <c r="B54" s="644"/>
      <c r="C54" s="645" t="s">
        <v>342</v>
      </c>
      <c r="D54" s="645"/>
      <c r="E54" s="645"/>
      <c r="F54" s="645"/>
      <c r="G54" s="645"/>
      <c r="H54" s="645"/>
      <c r="I54" s="645"/>
      <c r="J54" s="645"/>
      <c r="K54" s="645"/>
      <c r="L54" s="645"/>
      <c r="M54" s="645"/>
      <c r="N54" s="645"/>
      <c r="O54" s="645"/>
      <c r="P54" s="645"/>
      <c r="Q54" s="645"/>
      <c r="R54" s="645"/>
      <c r="S54" s="645"/>
      <c r="T54" s="645"/>
      <c r="U54" s="645"/>
      <c r="V54" s="645"/>
      <c r="W54" s="645"/>
      <c r="X54" s="645"/>
      <c r="Y54" s="645"/>
      <c r="Z54" s="645"/>
      <c r="AA54" s="645"/>
      <c r="AB54" s="645"/>
      <c r="AC54" s="645"/>
      <c r="AD54" s="645"/>
      <c r="AE54" s="645"/>
      <c r="AF54" s="645"/>
    </row>
    <row r="55" spans="1:32">
      <c r="A55" s="157"/>
      <c r="B55" s="157"/>
      <c r="C55" s="645"/>
      <c r="D55" s="645"/>
      <c r="E55" s="645"/>
      <c r="F55" s="645"/>
      <c r="G55" s="645"/>
      <c r="H55" s="645"/>
      <c r="I55" s="645"/>
      <c r="J55" s="645"/>
      <c r="K55" s="645"/>
      <c r="L55" s="645"/>
      <c r="M55" s="645"/>
      <c r="N55" s="645"/>
      <c r="O55" s="645"/>
      <c r="P55" s="645"/>
      <c r="Q55" s="645"/>
      <c r="R55" s="645"/>
      <c r="S55" s="645"/>
      <c r="T55" s="645"/>
      <c r="U55" s="645"/>
      <c r="V55" s="645"/>
      <c r="W55" s="645"/>
      <c r="X55" s="645"/>
      <c r="Y55" s="645"/>
      <c r="Z55" s="645"/>
      <c r="AA55" s="645"/>
      <c r="AB55" s="645"/>
      <c r="AC55" s="645"/>
      <c r="AD55" s="645"/>
      <c r="AE55" s="645"/>
      <c r="AF55" s="645"/>
    </row>
    <row r="56" spans="1:32">
      <c r="A56" s="158"/>
      <c r="B56" s="158"/>
      <c r="C56" s="645"/>
      <c r="D56" s="645"/>
      <c r="E56" s="645"/>
      <c r="F56" s="645"/>
      <c r="G56" s="645"/>
      <c r="H56" s="645"/>
      <c r="I56" s="645"/>
      <c r="J56" s="645"/>
      <c r="K56" s="645"/>
      <c r="L56" s="645"/>
      <c r="M56" s="645"/>
      <c r="N56" s="645"/>
      <c r="O56" s="645"/>
      <c r="P56" s="645"/>
      <c r="Q56" s="645"/>
      <c r="R56" s="645"/>
      <c r="S56" s="645"/>
      <c r="T56" s="645"/>
      <c r="U56" s="645"/>
      <c r="V56" s="645"/>
      <c r="W56" s="645"/>
      <c r="X56" s="645"/>
      <c r="Y56" s="645"/>
      <c r="Z56" s="645"/>
      <c r="AA56" s="645"/>
      <c r="AB56" s="645"/>
      <c r="AC56" s="645"/>
      <c r="AD56" s="645"/>
      <c r="AE56" s="645"/>
      <c r="AF56" s="645"/>
    </row>
  </sheetData>
  <sheetProtection sheet="1" selectLockedCells="1" selectUnlockedCells="1"/>
  <mergeCells count="102">
    <mergeCell ref="C8:N8"/>
    <mergeCell ref="O8:Q8"/>
    <mergeCell ref="R8:V8"/>
    <mergeCell ref="W8:AD8"/>
    <mergeCell ref="C9:N9"/>
    <mergeCell ref="O9:Q9"/>
    <mergeCell ref="R9:V9"/>
    <mergeCell ref="W9:AD9"/>
    <mergeCell ref="A1:AF1"/>
    <mergeCell ref="A2:AF2"/>
    <mergeCell ref="A4:AF4"/>
    <mergeCell ref="B6:AD6"/>
    <mergeCell ref="C7:N7"/>
    <mergeCell ref="O7:Q7"/>
    <mergeCell ref="R7:V7"/>
    <mergeCell ref="W7:AD7"/>
    <mergeCell ref="C10:N10"/>
    <mergeCell ref="O10:Q10"/>
    <mergeCell ref="R10:V10"/>
    <mergeCell ref="W10:AD10"/>
    <mergeCell ref="C11:N11"/>
    <mergeCell ref="O11:Q11"/>
    <mergeCell ref="R11:V11"/>
    <mergeCell ref="W11:AD11"/>
    <mergeCell ref="B13:AF13"/>
    <mergeCell ref="E14:L14"/>
    <mergeCell ref="N14:T14"/>
    <mergeCell ref="U14:Z14"/>
    <mergeCell ref="B23:AF23"/>
    <mergeCell ref="B16:AF16"/>
    <mergeCell ref="C17:L17"/>
    <mergeCell ref="C18:L18"/>
    <mergeCell ref="C19:L19"/>
    <mergeCell ref="C20:L20"/>
    <mergeCell ref="C21:L21"/>
    <mergeCell ref="B30:AF30"/>
    <mergeCell ref="C31:AF31"/>
    <mergeCell ref="C24:AF24"/>
    <mergeCell ref="C25:AF25"/>
    <mergeCell ref="C26:AF26"/>
    <mergeCell ref="C27:AF27"/>
    <mergeCell ref="C28:AF28"/>
    <mergeCell ref="B37:AF37"/>
    <mergeCell ref="E38:L38"/>
    <mergeCell ref="C39:AD39"/>
    <mergeCell ref="C32:AF32"/>
    <mergeCell ref="C33:AF33"/>
    <mergeCell ref="C34:AF34"/>
    <mergeCell ref="C35:AF35"/>
    <mergeCell ref="C43:J43"/>
    <mergeCell ref="K43:M43"/>
    <mergeCell ref="C44:J44"/>
    <mergeCell ref="K44:M44"/>
    <mergeCell ref="C40:J40"/>
    <mergeCell ref="K40:M40"/>
    <mergeCell ref="C41:J41"/>
    <mergeCell ref="K41:M41"/>
    <mergeCell ref="C42:J42"/>
    <mergeCell ref="K42:M42"/>
    <mergeCell ref="B46:F46"/>
    <mergeCell ref="C47:E47"/>
    <mergeCell ref="F47:J47"/>
    <mergeCell ref="K47:M47"/>
    <mergeCell ref="N47:R47"/>
    <mergeCell ref="T47:V47"/>
    <mergeCell ref="W47:AA47"/>
    <mergeCell ref="AB47:AD47"/>
    <mergeCell ref="AE47:AF47"/>
    <mergeCell ref="C48:E48"/>
    <mergeCell ref="F48:J48"/>
    <mergeCell ref="K48:M48"/>
    <mergeCell ref="N48:R48"/>
    <mergeCell ref="T48:V48"/>
    <mergeCell ref="W48:AA48"/>
    <mergeCell ref="AB48:AD48"/>
    <mergeCell ref="AE48:AF48"/>
    <mergeCell ref="C49:E49"/>
    <mergeCell ref="F49:J49"/>
    <mergeCell ref="K49:M49"/>
    <mergeCell ref="N49:R49"/>
    <mergeCell ref="T49:V49"/>
    <mergeCell ref="W49:AA49"/>
    <mergeCell ref="AB49:AD49"/>
    <mergeCell ref="AE49:AF49"/>
    <mergeCell ref="A54:B54"/>
    <mergeCell ref="C54:AF56"/>
    <mergeCell ref="C51:E51"/>
    <mergeCell ref="F51:J51"/>
    <mergeCell ref="K51:M51"/>
    <mergeCell ref="N51:R51"/>
    <mergeCell ref="T51:V51"/>
    <mergeCell ref="W51:AA51"/>
    <mergeCell ref="C50:E50"/>
    <mergeCell ref="F50:J50"/>
    <mergeCell ref="K50:M50"/>
    <mergeCell ref="N50:R50"/>
    <mergeCell ref="T50:V50"/>
    <mergeCell ref="W50:AA50"/>
    <mergeCell ref="AB50:AD50"/>
    <mergeCell ref="AE50:AF50"/>
    <mergeCell ref="AB51:AD51"/>
    <mergeCell ref="AE51:AF51"/>
  </mergeCells>
  <phoneticPr fontId="7"/>
  <printOptions horizontalCentered="1"/>
  <pageMargins left="0.59055118110236215" right="0.59055118110236215" top="0.59055118110236215" bottom="0.59055118110236215" header="0.39370078740157483" footer="0.27559055118110237"/>
  <pageSetup paperSize="9" scale="87" orientation="portrait" blackAndWhite="1" r:id="rId1"/>
  <headerFooter>
    <oddFooter xml:space="preserve">&amp;C&amp;8
</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942714-5A7F-4BE6-BD36-B08769E1EF6F}">
  <sheetPr>
    <tabColor theme="0"/>
    <pageSetUpPr fitToPage="1"/>
  </sheetPr>
  <dimension ref="A1:AG207"/>
  <sheetViews>
    <sheetView view="pageBreakPreview" zoomScale="106" zoomScaleNormal="100" zoomScaleSheetLayoutView="106" workbookViewId="0">
      <selection sqref="A1:AF1"/>
    </sheetView>
  </sheetViews>
  <sheetFormatPr defaultColWidth="2.5" defaultRowHeight="15.75"/>
  <cols>
    <col min="1" max="30" width="2.5" style="10"/>
    <col min="31" max="32" width="9" style="10" customWidth="1"/>
    <col min="33" max="16384" width="2.5" style="10"/>
  </cols>
  <sheetData>
    <row r="1" spans="1:32">
      <c r="A1" s="362" t="s">
        <v>319</v>
      </c>
      <c r="B1" s="362"/>
      <c r="C1" s="362"/>
      <c r="D1" s="362"/>
      <c r="E1" s="362"/>
      <c r="F1" s="362"/>
      <c r="G1" s="362"/>
      <c r="H1" s="362"/>
      <c r="I1" s="362"/>
      <c r="J1" s="362"/>
      <c r="K1" s="362"/>
      <c r="L1" s="362"/>
      <c r="M1" s="362"/>
      <c r="N1" s="362"/>
      <c r="O1" s="362"/>
      <c r="P1" s="362"/>
      <c r="Q1" s="362"/>
      <c r="R1" s="362"/>
      <c r="S1" s="362"/>
      <c r="T1" s="362"/>
      <c r="U1" s="362"/>
      <c r="V1" s="362"/>
      <c r="W1" s="362"/>
      <c r="X1" s="362"/>
      <c r="Y1" s="362"/>
      <c r="Z1" s="362"/>
      <c r="AA1" s="362"/>
      <c r="AB1" s="362"/>
      <c r="AC1" s="362"/>
      <c r="AD1" s="362"/>
      <c r="AE1" s="371"/>
      <c r="AF1" s="371"/>
    </row>
    <row r="2" spans="1:32">
      <c r="A2" s="362" t="s">
        <v>344</v>
      </c>
      <c r="B2" s="362"/>
      <c r="C2" s="362"/>
      <c r="D2" s="362"/>
      <c r="E2" s="362"/>
      <c r="F2" s="362"/>
      <c r="G2" s="362"/>
      <c r="H2" s="362"/>
      <c r="I2" s="362"/>
      <c r="J2" s="362"/>
      <c r="K2" s="362"/>
      <c r="L2" s="362"/>
      <c r="M2" s="362"/>
      <c r="N2" s="362"/>
      <c r="O2" s="362"/>
      <c r="P2" s="362"/>
      <c r="Q2" s="362"/>
      <c r="R2" s="362"/>
      <c r="S2" s="362"/>
      <c r="T2" s="362"/>
      <c r="U2" s="362"/>
      <c r="V2" s="362"/>
      <c r="W2" s="362"/>
      <c r="X2" s="362"/>
      <c r="Y2" s="362"/>
      <c r="Z2" s="362"/>
      <c r="AA2" s="362"/>
      <c r="AB2" s="362"/>
      <c r="AC2" s="362"/>
      <c r="AD2" s="362"/>
      <c r="AE2" s="371"/>
      <c r="AF2" s="371"/>
    </row>
    <row r="4" spans="1:32">
      <c r="A4" s="240" t="s">
        <v>321</v>
      </c>
      <c r="B4" s="240"/>
      <c r="C4" s="240"/>
      <c r="D4" s="240"/>
      <c r="E4" s="240"/>
      <c r="F4" s="240"/>
      <c r="G4" s="240"/>
      <c r="H4" s="240"/>
      <c r="I4" s="240"/>
      <c r="J4" s="240"/>
      <c r="K4" s="240"/>
      <c r="L4" s="240"/>
      <c r="M4" s="240"/>
      <c r="N4" s="240"/>
      <c r="O4" s="240"/>
      <c r="P4" s="240"/>
      <c r="Q4" s="240"/>
      <c r="R4" s="240"/>
      <c r="S4" s="240"/>
      <c r="T4" s="240"/>
      <c r="U4" s="240"/>
      <c r="V4" s="240"/>
      <c r="W4" s="240"/>
      <c r="X4" s="240"/>
      <c r="Y4" s="240"/>
      <c r="Z4" s="240"/>
      <c r="AA4" s="240"/>
      <c r="AB4" s="240"/>
      <c r="AC4" s="240"/>
      <c r="AD4" s="240"/>
      <c r="AE4" s="657"/>
      <c r="AF4" s="657"/>
    </row>
    <row r="5" spans="1:32">
      <c r="A5" s="23"/>
      <c r="B5" s="23"/>
      <c r="C5" s="23"/>
      <c r="D5" s="23"/>
      <c r="E5" s="23"/>
      <c r="F5" s="23"/>
      <c r="G5" s="23"/>
      <c r="H5" s="23"/>
      <c r="I5" s="23"/>
      <c r="J5" s="23"/>
      <c r="K5" s="23"/>
      <c r="L5" s="23"/>
      <c r="M5" s="23"/>
      <c r="N5" s="23"/>
      <c r="O5" s="23"/>
      <c r="P5" s="23"/>
      <c r="Q5" s="23"/>
      <c r="R5" s="23"/>
      <c r="S5" s="23"/>
      <c r="T5" s="23"/>
      <c r="U5" s="23"/>
      <c r="V5" s="23"/>
      <c r="W5" s="23"/>
      <c r="X5" s="23"/>
      <c r="Y5" s="23"/>
      <c r="Z5" s="23"/>
      <c r="AA5" s="23"/>
      <c r="AB5" s="23"/>
      <c r="AC5" s="23"/>
      <c r="AD5" s="23"/>
    </row>
    <row r="6" spans="1:32" ht="15" customHeight="1">
      <c r="A6" s="23"/>
      <c r="B6" s="362" t="s">
        <v>322</v>
      </c>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23" t="s">
        <v>323</v>
      </c>
      <c r="AF6" s="23" t="s">
        <v>324</v>
      </c>
    </row>
    <row r="7" spans="1:32">
      <c r="B7" s="149" t="str">
        <f>IF(入力シート!D46="","",入力シート!B46)</f>
        <v/>
      </c>
      <c r="C7" s="653" t="str">
        <f>IF(B7="","",VLOOKUP(B7,入力シート!$B$46:$CN$75,3,FALSE))</f>
        <v/>
      </c>
      <c r="D7" s="653"/>
      <c r="E7" s="653"/>
      <c r="F7" s="653"/>
      <c r="G7" s="653"/>
      <c r="H7" s="653"/>
      <c r="I7" s="653"/>
      <c r="J7" s="653"/>
      <c r="K7" s="653"/>
      <c r="L7" s="653"/>
      <c r="M7" s="653"/>
      <c r="N7" s="653"/>
      <c r="O7" s="654" t="str">
        <f>IF(OR(C7=0,C7=""),"","図書コード")</f>
        <v/>
      </c>
      <c r="P7" s="654"/>
      <c r="Q7" s="654"/>
      <c r="R7" s="655" t="str">
        <f>IF(B7="","",VLOOKUP(B7,入力シート!$B$46:$CN$75,18,FALSE))</f>
        <v/>
      </c>
      <c r="S7" s="655"/>
      <c r="T7" s="655"/>
      <c r="U7" s="655"/>
      <c r="V7" s="655"/>
      <c r="W7" s="656" t="str">
        <f>IF(B7="","",VLOOKUP(B7,入力シート!$B$46:$CN$75,22,FALSE))</f>
        <v/>
      </c>
      <c r="X7" s="656"/>
      <c r="Y7" s="656"/>
      <c r="Z7" s="656"/>
      <c r="AA7" s="656"/>
      <c r="AB7" s="656"/>
      <c r="AC7" s="656"/>
      <c r="AD7" s="656"/>
      <c r="AE7" s="150" t="str">
        <f>IF(B7="","",VLOOKUP(B7,入力シート!$B$46:$CN$75,49,FALSE))</f>
        <v/>
      </c>
      <c r="AF7" s="150" t="str">
        <f>IF(B7="","",VLOOKUP(B7,入力シート!$B$46:$CN$75,43,FALSE))</f>
        <v/>
      </c>
    </row>
    <row r="8" spans="1:32" ht="15.75" customHeight="1">
      <c r="B8" s="149" t="str">
        <f>IF(入力シート!D47="","",入力シート!B47)</f>
        <v/>
      </c>
      <c r="C8" s="653" t="str">
        <f>IF(B8="","",VLOOKUP(B8,入力シート!$B$46:$CN$75,3,FALSE))</f>
        <v/>
      </c>
      <c r="D8" s="653"/>
      <c r="E8" s="653"/>
      <c r="F8" s="653"/>
      <c r="G8" s="653"/>
      <c r="H8" s="653"/>
      <c r="I8" s="653"/>
      <c r="J8" s="653"/>
      <c r="K8" s="653"/>
      <c r="L8" s="653"/>
      <c r="M8" s="653"/>
      <c r="N8" s="653"/>
      <c r="O8" s="654" t="str">
        <f t="shared" ref="O8:O36" si="0">IF(OR(C8=0,C8=""),"","図書コード")</f>
        <v/>
      </c>
      <c r="P8" s="654"/>
      <c r="Q8" s="654"/>
      <c r="R8" s="655" t="str">
        <f>IF(B8="","",VLOOKUP(B8,入力シート!$B$46:$CN$75,18,FALSE))</f>
        <v/>
      </c>
      <c r="S8" s="655"/>
      <c r="T8" s="655"/>
      <c r="U8" s="655"/>
      <c r="V8" s="655"/>
      <c r="W8" s="656" t="str">
        <f>IF(B8="","",VLOOKUP(B8,入力シート!$B$46:$CN$75,22,FALSE))</f>
        <v/>
      </c>
      <c r="X8" s="656"/>
      <c r="Y8" s="656"/>
      <c r="Z8" s="656"/>
      <c r="AA8" s="656"/>
      <c r="AB8" s="656"/>
      <c r="AC8" s="656"/>
      <c r="AD8" s="656"/>
      <c r="AE8" s="150" t="str">
        <f>IF(B8="","",VLOOKUP(B8,入力シート!$B$46:$CN$75,49,FALSE))</f>
        <v/>
      </c>
      <c r="AF8" s="150" t="str">
        <f>IF(B8="","",VLOOKUP(B8,入力シート!$B$46:$CN$75,43,FALSE))</f>
        <v/>
      </c>
    </row>
    <row r="9" spans="1:32" ht="15.75" customHeight="1">
      <c r="B9" s="149" t="str">
        <f>IF(入力シート!D48="","",入力シート!B48)</f>
        <v/>
      </c>
      <c r="C9" s="653" t="str">
        <f>IF(B9="","",VLOOKUP(B9,入力シート!$B$46:$CN$75,3,FALSE))</f>
        <v/>
      </c>
      <c r="D9" s="653"/>
      <c r="E9" s="653"/>
      <c r="F9" s="653"/>
      <c r="G9" s="653"/>
      <c r="H9" s="653"/>
      <c r="I9" s="653"/>
      <c r="J9" s="653"/>
      <c r="K9" s="653"/>
      <c r="L9" s="653"/>
      <c r="M9" s="653"/>
      <c r="N9" s="653"/>
      <c r="O9" s="654" t="str">
        <f t="shared" si="0"/>
        <v/>
      </c>
      <c r="P9" s="654"/>
      <c r="Q9" s="654"/>
      <c r="R9" s="655" t="str">
        <f>IF(B9="","",VLOOKUP(B9,入力シート!$B$46:$CN$75,18,FALSE))</f>
        <v/>
      </c>
      <c r="S9" s="655"/>
      <c r="T9" s="655"/>
      <c r="U9" s="655"/>
      <c r="V9" s="655"/>
      <c r="W9" s="656" t="str">
        <f>IF(B9="","",VLOOKUP(B9,入力シート!$B$46:$CN$75,22,FALSE))</f>
        <v/>
      </c>
      <c r="X9" s="656"/>
      <c r="Y9" s="656"/>
      <c r="Z9" s="656"/>
      <c r="AA9" s="656"/>
      <c r="AB9" s="656"/>
      <c r="AC9" s="656"/>
      <c r="AD9" s="656"/>
      <c r="AE9" s="150" t="str">
        <f>IF(B9="","",VLOOKUP(B9,入力シート!$B$46:$CN$75,49,FALSE))</f>
        <v/>
      </c>
      <c r="AF9" s="150" t="str">
        <f>IF(B9="","",VLOOKUP(B9,入力シート!$B$46:$CN$75,43,FALSE))</f>
        <v/>
      </c>
    </row>
    <row r="10" spans="1:32" ht="15.75" customHeight="1">
      <c r="B10" s="149" t="str">
        <f>IF(入力シート!D49="","",入力シート!B49)</f>
        <v/>
      </c>
      <c r="C10" s="653" t="str">
        <f>IF(B10="","",VLOOKUP(B10,入力シート!$B$46:$CN$75,3,FALSE))</f>
        <v/>
      </c>
      <c r="D10" s="653"/>
      <c r="E10" s="653"/>
      <c r="F10" s="653"/>
      <c r="G10" s="653"/>
      <c r="H10" s="653"/>
      <c r="I10" s="653"/>
      <c r="J10" s="653"/>
      <c r="K10" s="653"/>
      <c r="L10" s="653"/>
      <c r="M10" s="653"/>
      <c r="N10" s="653"/>
      <c r="O10" s="654" t="str">
        <f t="shared" si="0"/>
        <v/>
      </c>
      <c r="P10" s="654"/>
      <c r="Q10" s="654"/>
      <c r="R10" s="655" t="str">
        <f>IF(B10="","",VLOOKUP(B10,入力シート!$B$46:$CN$75,18,FALSE))</f>
        <v/>
      </c>
      <c r="S10" s="655"/>
      <c r="T10" s="655"/>
      <c r="U10" s="655"/>
      <c r="V10" s="655"/>
      <c r="W10" s="656" t="str">
        <f>IF(B10="","",VLOOKUP(B10,入力シート!$B$46:$CN$75,22,FALSE))</f>
        <v/>
      </c>
      <c r="X10" s="656"/>
      <c r="Y10" s="656"/>
      <c r="Z10" s="656"/>
      <c r="AA10" s="656"/>
      <c r="AB10" s="656"/>
      <c r="AC10" s="656"/>
      <c r="AD10" s="656"/>
      <c r="AE10" s="150" t="str">
        <f>IF(B10="","",VLOOKUP(B10,入力シート!$B$46:$CN$75,49,FALSE))</f>
        <v/>
      </c>
      <c r="AF10" s="150" t="str">
        <f>IF(B10="","",VLOOKUP(B10,入力シート!$B$46:$CN$75,43,FALSE))</f>
        <v/>
      </c>
    </row>
    <row r="11" spans="1:32" ht="15.75" customHeight="1">
      <c r="B11" s="149" t="str">
        <f>IF(入力シート!D50="","",入力シート!B50)</f>
        <v/>
      </c>
      <c r="C11" s="653" t="str">
        <f>IF(B11="","",VLOOKUP(B11,入力シート!$B$46:$CN$75,3,FALSE))</f>
        <v/>
      </c>
      <c r="D11" s="653"/>
      <c r="E11" s="653"/>
      <c r="F11" s="653"/>
      <c r="G11" s="653"/>
      <c r="H11" s="653"/>
      <c r="I11" s="653"/>
      <c r="J11" s="653"/>
      <c r="K11" s="653"/>
      <c r="L11" s="653"/>
      <c r="M11" s="653"/>
      <c r="N11" s="653"/>
      <c r="O11" s="654" t="str">
        <f t="shared" si="0"/>
        <v/>
      </c>
      <c r="P11" s="654"/>
      <c r="Q11" s="654"/>
      <c r="R11" s="655" t="str">
        <f>IF(B11="","",VLOOKUP(B11,入力シート!$B$46:$CN$75,18,FALSE))</f>
        <v/>
      </c>
      <c r="S11" s="655"/>
      <c r="T11" s="655"/>
      <c r="U11" s="655"/>
      <c r="V11" s="655"/>
      <c r="W11" s="656" t="str">
        <f>IF(B11="","",VLOOKUP(B11,入力シート!$B$46:$CN$75,22,FALSE))</f>
        <v/>
      </c>
      <c r="X11" s="656"/>
      <c r="Y11" s="656"/>
      <c r="Z11" s="656"/>
      <c r="AA11" s="656"/>
      <c r="AB11" s="656"/>
      <c r="AC11" s="656"/>
      <c r="AD11" s="656"/>
      <c r="AE11" s="150" t="str">
        <f>IF(B11="","",VLOOKUP(B11,入力シート!$B$46:$CN$75,49,FALSE))</f>
        <v/>
      </c>
      <c r="AF11" s="150" t="str">
        <f>IF(B11="","",VLOOKUP(B11,入力シート!$B$46:$CN$75,43,FALSE))</f>
        <v/>
      </c>
    </row>
    <row r="12" spans="1:32">
      <c r="B12" s="149" t="str">
        <f>IF(入力シート!D51="","",入力シート!B51)</f>
        <v/>
      </c>
      <c r="C12" s="653" t="str">
        <f>IF(B12="","",VLOOKUP(B12,入力シート!$B$46:$CN$75,3,FALSE))</f>
        <v/>
      </c>
      <c r="D12" s="653"/>
      <c r="E12" s="653"/>
      <c r="F12" s="653"/>
      <c r="G12" s="653"/>
      <c r="H12" s="653"/>
      <c r="I12" s="653"/>
      <c r="J12" s="653"/>
      <c r="K12" s="653"/>
      <c r="L12" s="653"/>
      <c r="M12" s="653"/>
      <c r="N12" s="653"/>
      <c r="O12" s="654" t="str">
        <f t="shared" si="0"/>
        <v/>
      </c>
      <c r="P12" s="654"/>
      <c r="Q12" s="654"/>
      <c r="R12" s="655" t="str">
        <f>IF(B12="","",VLOOKUP(B12,入力シート!$B$46:$CN$75,18,FALSE))</f>
        <v/>
      </c>
      <c r="S12" s="655"/>
      <c r="T12" s="655"/>
      <c r="U12" s="655"/>
      <c r="V12" s="655"/>
      <c r="W12" s="656" t="str">
        <f>IF(B12="","",VLOOKUP(B12,入力シート!$B$46:$CN$75,22,FALSE))</f>
        <v/>
      </c>
      <c r="X12" s="656"/>
      <c r="Y12" s="656"/>
      <c r="Z12" s="656"/>
      <c r="AA12" s="656"/>
      <c r="AB12" s="656"/>
      <c r="AC12" s="656"/>
      <c r="AD12" s="656"/>
      <c r="AE12" s="150" t="str">
        <f>IF(B12="","",VLOOKUP(B12,入力シート!$B$46:$CN$75,49,FALSE))</f>
        <v/>
      </c>
      <c r="AF12" s="150" t="str">
        <f>IF(B12="","",VLOOKUP(B12,入力シート!$B$46:$CN$75,43,FALSE))</f>
        <v/>
      </c>
    </row>
    <row r="13" spans="1:32">
      <c r="B13" s="149" t="str">
        <f>IF(入力シート!D52="","",入力シート!B52)</f>
        <v/>
      </c>
      <c r="C13" s="653" t="str">
        <f>IF(B13="","",VLOOKUP(B13,入力シート!$B$46:$CN$75,3,FALSE))</f>
        <v/>
      </c>
      <c r="D13" s="653"/>
      <c r="E13" s="653"/>
      <c r="F13" s="653"/>
      <c r="G13" s="653"/>
      <c r="H13" s="653"/>
      <c r="I13" s="653"/>
      <c r="J13" s="653"/>
      <c r="K13" s="653"/>
      <c r="L13" s="653"/>
      <c r="M13" s="653"/>
      <c r="N13" s="653"/>
      <c r="O13" s="654" t="str">
        <f t="shared" si="0"/>
        <v/>
      </c>
      <c r="P13" s="654"/>
      <c r="Q13" s="654"/>
      <c r="R13" s="655" t="str">
        <f>IF(B13="","",VLOOKUP(B13,入力シート!$B$46:$CN$75,18,FALSE))</f>
        <v/>
      </c>
      <c r="S13" s="655"/>
      <c r="T13" s="655"/>
      <c r="U13" s="655"/>
      <c r="V13" s="655"/>
      <c r="W13" s="656" t="str">
        <f>IF(B13="","",VLOOKUP(B13,入力シート!$B$46:$CN$75,22,FALSE))</f>
        <v/>
      </c>
      <c r="X13" s="656"/>
      <c r="Y13" s="656"/>
      <c r="Z13" s="656"/>
      <c r="AA13" s="656"/>
      <c r="AB13" s="656"/>
      <c r="AC13" s="656"/>
      <c r="AD13" s="656"/>
      <c r="AE13" s="150" t="str">
        <f>IF(B13="","",VLOOKUP(B13,入力シート!$B$46:$CN$75,49,FALSE))</f>
        <v/>
      </c>
      <c r="AF13" s="150" t="str">
        <f>IF(B13="","",VLOOKUP(B13,入力シート!$B$46:$CN$75,43,FALSE))</f>
        <v/>
      </c>
    </row>
    <row r="14" spans="1:32">
      <c r="B14" s="149" t="str">
        <f>IF(入力シート!D53="","",入力シート!B53)</f>
        <v/>
      </c>
      <c r="C14" s="653" t="str">
        <f>IF(B14="","",VLOOKUP(B14,入力シート!$B$46:$CN$75,3,FALSE))</f>
        <v/>
      </c>
      <c r="D14" s="653"/>
      <c r="E14" s="653"/>
      <c r="F14" s="653"/>
      <c r="G14" s="653"/>
      <c r="H14" s="653"/>
      <c r="I14" s="653"/>
      <c r="J14" s="653"/>
      <c r="K14" s="653"/>
      <c r="L14" s="653"/>
      <c r="M14" s="653"/>
      <c r="N14" s="653"/>
      <c r="O14" s="654" t="str">
        <f t="shared" si="0"/>
        <v/>
      </c>
      <c r="P14" s="654"/>
      <c r="Q14" s="654"/>
      <c r="R14" s="655" t="str">
        <f>IF(B14="","",VLOOKUP(B14,入力シート!$B$46:$CN$75,18,FALSE))</f>
        <v/>
      </c>
      <c r="S14" s="655"/>
      <c r="T14" s="655"/>
      <c r="U14" s="655"/>
      <c r="V14" s="655"/>
      <c r="W14" s="656" t="str">
        <f>IF(B14="","",VLOOKUP(B14,入力シート!$B$46:$CN$75,22,FALSE))</f>
        <v/>
      </c>
      <c r="X14" s="656"/>
      <c r="Y14" s="656"/>
      <c r="Z14" s="656"/>
      <c r="AA14" s="656"/>
      <c r="AB14" s="656"/>
      <c r="AC14" s="656"/>
      <c r="AD14" s="656"/>
      <c r="AE14" s="150" t="str">
        <f>IF(B14="","",VLOOKUP(B14,入力シート!$B$46:$CN$75,49,FALSE))</f>
        <v/>
      </c>
      <c r="AF14" s="150" t="str">
        <f>IF(B14="","",VLOOKUP(B14,入力シート!$B$46:$CN$75,43,FALSE))</f>
        <v/>
      </c>
    </row>
    <row r="15" spans="1:32">
      <c r="B15" s="149" t="str">
        <f>IF(入力シート!D54="","",入力シート!B54)</f>
        <v/>
      </c>
      <c r="C15" s="653" t="str">
        <f>IF(B15="","",VLOOKUP(B15,入力シート!$B$46:$CN$75,3,FALSE))</f>
        <v/>
      </c>
      <c r="D15" s="653"/>
      <c r="E15" s="653"/>
      <c r="F15" s="653"/>
      <c r="G15" s="653"/>
      <c r="H15" s="653"/>
      <c r="I15" s="653"/>
      <c r="J15" s="653"/>
      <c r="K15" s="653"/>
      <c r="L15" s="653"/>
      <c r="M15" s="653"/>
      <c r="N15" s="653"/>
      <c r="O15" s="654" t="str">
        <f t="shared" si="0"/>
        <v/>
      </c>
      <c r="P15" s="654"/>
      <c r="Q15" s="654"/>
      <c r="R15" s="655" t="str">
        <f>IF(B15="","",VLOOKUP(B15,入力シート!$B$46:$CN$75,18,FALSE))</f>
        <v/>
      </c>
      <c r="S15" s="655"/>
      <c r="T15" s="655"/>
      <c r="U15" s="655"/>
      <c r="V15" s="655"/>
      <c r="W15" s="656" t="str">
        <f>IF(B15="","",VLOOKUP(B15,入力シート!$B$46:$CN$75,22,FALSE))</f>
        <v/>
      </c>
      <c r="X15" s="656"/>
      <c r="Y15" s="656"/>
      <c r="Z15" s="656"/>
      <c r="AA15" s="656"/>
      <c r="AB15" s="656"/>
      <c r="AC15" s="656"/>
      <c r="AD15" s="656"/>
      <c r="AE15" s="150" t="str">
        <f>IF(B15="","",VLOOKUP(B15,入力シート!$B$46:$CN$75,49,FALSE))</f>
        <v/>
      </c>
      <c r="AF15" s="150" t="str">
        <f>IF(B15="","",VLOOKUP(B15,入力シート!$B$46:$CN$75,43,FALSE))</f>
        <v/>
      </c>
    </row>
    <row r="16" spans="1:32">
      <c r="B16" s="149" t="str">
        <f>IF(入力シート!D55="","",入力シート!B55)</f>
        <v/>
      </c>
      <c r="C16" s="653" t="str">
        <f>IF(B16="","",VLOOKUP(B16,入力シート!$B$46:$CN$75,3,FALSE))</f>
        <v/>
      </c>
      <c r="D16" s="653"/>
      <c r="E16" s="653"/>
      <c r="F16" s="653"/>
      <c r="G16" s="653"/>
      <c r="H16" s="653"/>
      <c r="I16" s="653"/>
      <c r="J16" s="653"/>
      <c r="K16" s="653"/>
      <c r="L16" s="653"/>
      <c r="M16" s="653"/>
      <c r="N16" s="653"/>
      <c r="O16" s="654" t="str">
        <f t="shared" si="0"/>
        <v/>
      </c>
      <c r="P16" s="654"/>
      <c r="Q16" s="654"/>
      <c r="R16" s="655" t="str">
        <f>IF(B16="","",VLOOKUP(B16,入力シート!$B$46:$CN$75,18,FALSE))</f>
        <v/>
      </c>
      <c r="S16" s="655"/>
      <c r="T16" s="655"/>
      <c r="U16" s="655"/>
      <c r="V16" s="655"/>
      <c r="W16" s="656" t="str">
        <f>IF(B16="","",VLOOKUP(B16,入力シート!$B$46:$CN$75,22,FALSE))</f>
        <v/>
      </c>
      <c r="X16" s="656"/>
      <c r="Y16" s="656"/>
      <c r="Z16" s="656"/>
      <c r="AA16" s="656"/>
      <c r="AB16" s="656"/>
      <c r="AC16" s="656"/>
      <c r="AD16" s="656"/>
      <c r="AE16" s="150" t="str">
        <f>IF(B16="","",VLOOKUP(B16,入力シート!$B$46:$CN$75,49,FALSE))</f>
        <v/>
      </c>
      <c r="AF16" s="150" t="str">
        <f>IF(B16="","",VLOOKUP(B16,入力シート!$B$46:$CN$75,43,FALSE))</f>
        <v/>
      </c>
    </row>
    <row r="17" spans="2:32" ht="15.75" customHeight="1">
      <c r="B17" s="149" t="str">
        <f>IF(入力シート!D56="","",入力シート!B56)</f>
        <v/>
      </c>
      <c r="C17" s="653" t="str">
        <f>IF(B17="","",VLOOKUP(B17,入力シート!$B$46:$CN$75,3,FALSE))</f>
        <v/>
      </c>
      <c r="D17" s="653"/>
      <c r="E17" s="653"/>
      <c r="F17" s="653"/>
      <c r="G17" s="653"/>
      <c r="H17" s="653"/>
      <c r="I17" s="653"/>
      <c r="J17" s="653"/>
      <c r="K17" s="653"/>
      <c r="L17" s="653"/>
      <c r="M17" s="653"/>
      <c r="N17" s="653"/>
      <c r="O17" s="654" t="str">
        <f t="shared" si="0"/>
        <v/>
      </c>
      <c r="P17" s="654"/>
      <c r="Q17" s="654"/>
      <c r="R17" s="655" t="str">
        <f>IF(B17="","",VLOOKUP(B17,入力シート!$B$46:$CN$75,18,FALSE))</f>
        <v/>
      </c>
      <c r="S17" s="655"/>
      <c r="T17" s="655"/>
      <c r="U17" s="655"/>
      <c r="V17" s="655"/>
      <c r="W17" s="656" t="str">
        <f>IF(B17="","",VLOOKUP(B17,入力シート!$B$46:$CN$75,22,FALSE))</f>
        <v/>
      </c>
      <c r="X17" s="656"/>
      <c r="Y17" s="656"/>
      <c r="Z17" s="656"/>
      <c r="AA17" s="656"/>
      <c r="AB17" s="656"/>
      <c r="AC17" s="656"/>
      <c r="AD17" s="656"/>
      <c r="AE17" s="150" t="str">
        <f>IF(B17="","",VLOOKUP(B17,入力シート!$B$46:$CN$75,49,FALSE))</f>
        <v/>
      </c>
      <c r="AF17" s="150" t="str">
        <f>IF(B17="","",VLOOKUP(B17,入力シート!$B$46:$CN$75,43,FALSE))</f>
        <v/>
      </c>
    </row>
    <row r="18" spans="2:32" ht="15.75" customHeight="1">
      <c r="B18" s="149" t="str">
        <f>IF(入力シート!D57="","",入力シート!B57)</f>
        <v/>
      </c>
      <c r="C18" s="653" t="str">
        <f>IF(B18="","",VLOOKUP(B18,入力シート!$B$46:$CN$75,3,FALSE))</f>
        <v/>
      </c>
      <c r="D18" s="653"/>
      <c r="E18" s="653"/>
      <c r="F18" s="653"/>
      <c r="G18" s="653"/>
      <c r="H18" s="653"/>
      <c r="I18" s="653"/>
      <c r="J18" s="653"/>
      <c r="K18" s="653"/>
      <c r="L18" s="653"/>
      <c r="M18" s="653"/>
      <c r="N18" s="653"/>
      <c r="O18" s="654" t="str">
        <f t="shared" si="0"/>
        <v/>
      </c>
      <c r="P18" s="654"/>
      <c r="Q18" s="654"/>
      <c r="R18" s="655" t="str">
        <f>IF(B18="","",VLOOKUP(B18,入力シート!$B$46:$CN$75,18,FALSE))</f>
        <v/>
      </c>
      <c r="S18" s="655"/>
      <c r="T18" s="655"/>
      <c r="U18" s="655"/>
      <c r="V18" s="655"/>
      <c r="W18" s="656" t="str">
        <f>IF(B18="","",VLOOKUP(B18,入力シート!$B$46:$CN$75,22,FALSE))</f>
        <v/>
      </c>
      <c r="X18" s="656"/>
      <c r="Y18" s="656"/>
      <c r="Z18" s="656"/>
      <c r="AA18" s="656"/>
      <c r="AB18" s="656"/>
      <c r="AC18" s="656"/>
      <c r="AD18" s="656"/>
      <c r="AE18" s="150" t="str">
        <f>IF(B18="","",VLOOKUP(B18,入力シート!$B$46:$CN$75,49,FALSE))</f>
        <v/>
      </c>
      <c r="AF18" s="150" t="str">
        <f>IF(B18="","",VLOOKUP(B18,入力シート!$B$46:$CN$75,43,FALSE))</f>
        <v/>
      </c>
    </row>
    <row r="19" spans="2:32" ht="15.75" customHeight="1">
      <c r="B19" s="149" t="str">
        <f>IF(入力シート!D58="","",入力シート!B58)</f>
        <v/>
      </c>
      <c r="C19" s="653" t="str">
        <f>IF(B19="","",VLOOKUP(B19,入力シート!$B$46:$CN$75,3,FALSE))</f>
        <v/>
      </c>
      <c r="D19" s="653"/>
      <c r="E19" s="653"/>
      <c r="F19" s="653"/>
      <c r="G19" s="653"/>
      <c r="H19" s="653"/>
      <c r="I19" s="653"/>
      <c r="J19" s="653"/>
      <c r="K19" s="653"/>
      <c r="L19" s="653"/>
      <c r="M19" s="653"/>
      <c r="N19" s="653"/>
      <c r="O19" s="654" t="str">
        <f t="shared" si="0"/>
        <v/>
      </c>
      <c r="P19" s="654"/>
      <c r="Q19" s="654"/>
      <c r="R19" s="655" t="str">
        <f>IF(B19="","",VLOOKUP(B19,入力シート!$B$46:$CN$75,18,FALSE))</f>
        <v/>
      </c>
      <c r="S19" s="655"/>
      <c r="T19" s="655"/>
      <c r="U19" s="655"/>
      <c r="V19" s="655"/>
      <c r="W19" s="656" t="str">
        <f>IF(B19="","",VLOOKUP(B19,入力シート!$B$46:$CN$75,22,FALSE))</f>
        <v/>
      </c>
      <c r="X19" s="656"/>
      <c r="Y19" s="656"/>
      <c r="Z19" s="656"/>
      <c r="AA19" s="656"/>
      <c r="AB19" s="656"/>
      <c r="AC19" s="656"/>
      <c r="AD19" s="656"/>
      <c r="AE19" s="150" t="str">
        <f>IF(B19="","",VLOOKUP(B19,入力シート!$B$46:$CN$75,49,FALSE))</f>
        <v/>
      </c>
      <c r="AF19" s="150" t="str">
        <f>IF(B19="","",VLOOKUP(B19,入力シート!$B$46:$CN$75,43,FALSE))</f>
        <v/>
      </c>
    </row>
    <row r="20" spans="2:32" ht="15.75" customHeight="1">
      <c r="B20" s="149" t="str">
        <f>IF(入力シート!D59="","",入力シート!B59)</f>
        <v/>
      </c>
      <c r="C20" s="653" t="str">
        <f>IF(B20="","",VLOOKUP(B20,入力シート!$B$46:$CN$75,3,FALSE))</f>
        <v/>
      </c>
      <c r="D20" s="653"/>
      <c r="E20" s="653"/>
      <c r="F20" s="653"/>
      <c r="G20" s="653"/>
      <c r="H20" s="653"/>
      <c r="I20" s="653"/>
      <c r="J20" s="653"/>
      <c r="K20" s="653"/>
      <c r="L20" s="653"/>
      <c r="M20" s="653"/>
      <c r="N20" s="653"/>
      <c r="O20" s="654" t="str">
        <f t="shared" si="0"/>
        <v/>
      </c>
      <c r="P20" s="654"/>
      <c r="Q20" s="654"/>
      <c r="R20" s="655" t="str">
        <f>IF(B20="","",VLOOKUP(B20,入力シート!$B$46:$CN$75,18,FALSE))</f>
        <v/>
      </c>
      <c r="S20" s="655"/>
      <c r="T20" s="655"/>
      <c r="U20" s="655"/>
      <c r="V20" s="655"/>
      <c r="W20" s="656" t="str">
        <f>IF(B20="","",VLOOKUP(B20,入力シート!$B$46:$CN$75,22,FALSE))</f>
        <v/>
      </c>
      <c r="X20" s="656"/>
      <c r="Y20" s="656"/>
      <c r="Z20" s="656"/>
      <c r="AA20" s="656"/>
      <c r="AB20" s="656"/>
      <c r="AC20" s="656"/>
      <c r="AD20" s="656"/>
      <c r="AE20" s="150" t="str">
        <f>IF(B20="","",VLOOKUP(B20,入力シート!$B$46:$CN$75,49,FALSE))</f>
        <v/>
      </c>
      <c r="AF20" s="150" t="str">
        <f>IF(B20="","",VLOOKUP(B20,入力シート!$B$46:$CN$75,43,FALSE))</f>
        <v/>
      </c>
    </row>
    <row r="21" spans="2:32" ht="15.75" customHeight="1">
      <c r="B21" s="149" t="str">
        <f>IF(入力シート!D60="","",入力シート!B60)</f>
        <v/>
      </c>
      <c r="C21" s="653" t="str">
        <f>IF(B21="","",VLOOKUP(B21,入力シート!$B$46:$CN$75,3,FALSE))</f>
        <v/>
      </c>
      <c r="D21" s="653"/>
      <c r="E21" s="653"/>
      <c r="F21" s="653"/>
      <c r="G21" s="653"/>
      <c r="H21" s="653"/>
      <c r="I21" s="653"/>
      <c r="J21" s="653"/>
      <c r="K21" s="653"/>
      <c r="L21" s="653"/>
      <c r="M21" s="653"/>
      <c r="N21" s="653"/>
      <c r="O21" s="654" t="str">
        <f t="shared" si="0"/>
        <v/>
      </c>
      <c r="P21" s="654"/>
      <c r="Q21" s="654"/>
      <c r="R21" s="655" t="str">
        <f>IF(B21="","",VLOOKUP(B21,入力シート!$B$46:$CN$75,18,FALSE))</f>
        <v/>
      </c>
      <c r="S21" s="655"/>
      <c r="T21" s="655"/>
      <c r="U21" s="655"/>
      <c r="V21" s="655"/>
      <c r="W21" s="656" t="str">
        <f>IF(B21="","",VLOOKUP(B21,入力シート!$B$46:$CN$75,22,FALSE))</f>
        <v/>
      </c>
      <c r="X21" s="656"/>
      <c r="Y21" s="656"/>
      <c r="Z21" s="656"/>
      <c r="AA21" s="656"/>
      <c r="AB21" s="656"/>
      <c r="AC21" s="656"/>
      <c r="AD21" s="656"/>
      <c r="AE21" s="150" t="str">
        <f>IF(B21="","",VLOOKUP(B21,入力シート!$B$46:$CN$75,49,FALSE))</f>
        <v/>
      </c>
      <c r="AF21" s="150" t="str">
        <f>IF(B21="","",VLOOKUP(B21,入力シート!$B$46:$CN$75,43,FALSE))</f>
        <v/>
      </c>
    </row>
    <row r="22" spans="2:32">
      <c r="B22" s="149" t="str">
        <f>IF(入力シート!D61="","",入力シート!B61)</f>
        <v/>
      </c>
      <c r="C22" s="653" t="str">
        <f>IF(B22="","",VLOOKUP(B22,入力シート!$B$46:$CN$75,3,FALSE))</f>
        <v/>
      </c>
      <c r="D22" s="653"/>
      <c r="E22" s="653"/>
      <c r="F22" s="653"/>
      <c r="G22" s="653"/>
      <c r="H22" s="653"/>
      <c r="I22" s="653"/>
      <c r="J22" s="653"/>
      <c r="K22" s="653"/>
      <c r="L22" s="653"/>
      <c r="M22" s="653"/>
      <c r="N22" s="653"/>
      <c r="O22" s="654" t="str">
        <f t="shared" si="0"/>
        <v/>
      </c>
      <c r="P22" s="654"/>
      <c r="Q22" s="654"/>
      <c r="R22" s="655" t="str">
        <f>IF(B22="","",VLOOKUP(B22,入力シート!$B$46:$CN$75,18,FALSE))</f>
        <v/>
      </c>
      <c r="S22" s="655"/>
      <c r="T22" s="655"/>
      <c r="U22" s="655"/>
      <c r="V22" s="655"/>
      <c r="W22" s="656" t="str">
        <f>IF(B22="","",VLOOKUP(B22,入力シート!$B$46:$CN$75,22,FALSE))</f>
        <v/>
      </c>
      <c r="X22" s="656"/>
      <c r="Y22" s="656"/>
      <c r="Z22" s="656"/>
      <c r="AA22" s="656"/>
      <c r="AB22" s="656"/>
      <c r="AC22" s="656"/>
      <c r="AD22" s="656"/>
      <c r="AE22" s="150" t="str">
        <f>IF(B22="","",VLOOKUP(B22,入力シート!$B$46:$CN$75,49,FALSE))</f>
        <v/>
      </c>
      <c r="AF22" s="150" t="str">
        <f>IF(B22="","",VLOOKUP(B22,入力シート!$B$46:$CN$75,43,FALSE))</f>
        <v/>
      </c>
    </row>
    <row r="23" spans="2:32">
      <c r="B23" s="149" t="str">
        <f>IF(入力シート!D62="","",入力シート!B62)</f>
        <v/>
      </c>
      <c r="C23" s="653" t="str">
        <f>IF(B23="","",VLOOKUP(B23,入力シート!$B$46:$CN$75,3,FALSE))</f>
        <v/>
      </c>
      <c r="D23" s="653"/>
      <c r="E23" s="653"/>
      <c r="F23" s="653"/>
      <c r="G23" s="653"/>
      <c r="H23" s="653"/>
      <c r="I23" s="653"/>
      <c r="J23" s="653"/>
      <c r="K23" s="653"/>
      <c r="L23" s="653"/>
      <c r="M23" s="653"/>
      <c r="N23" s="653"/>
      <c r="O23" s="654" t="str">
        <f t="shared" si="0"/>
        <v/>
      </c>
      <c r="P23" s="654"/>
      <c r="Q23" s="654"/>
      <c r="R23" s="655" t="str">
        <f>IF(B23="","",VLOOKUP(B23,入力シート!$B$46:$CN$75,18,FALSE))</f>
        <v/>
      </c>
      <c r="S23" s="655"/>
      <c r="T23" s="655"/>
      <c r="U23" s="655"/>
      <c r="V23" s="655"/>
      <c r="W23" s="656" t="str">
        <f>IF(B23="","",VLOOKUP(B23,入力シート!$B$46:$CN$75,22,FALSE))</f>
        <v/>
      </c>
      <c r="X23" s="656"/>
      <c r="Y23" s="656"/>
      <c r="Z23" s="656"/>
      <c r="AA23" s="656"/>
      <c r="AB23" s="656"/>
      <c r="AC23" s="656"/>
      <c r="AD23" s="656"/>
      <c r="AE23" s="150" t="str">
        <f>IF(B23="","",VLOOKUP(B23,入力シート!$B$46:$CN$75,49,FALSE))</f>
        <v/>
      </c>
      <c r="AF23" s="150" t="str">
        <f>IF(B23="","",VLOOKUP(B23,入力シート!$B$46:$CN$75,43,FALSE))</f>
        <v/>
      </c>
    </row>
    <row r="24" spans="2:32">
      <c r="B24" s="149" t="str">
        <f>IF(入力シート!D63="","",入力シート!B63)</f>
        <v/>
      </c>
      <c r="C24" s="653" t="str">
        <f>IF(B24="","",VLOOKUP(B24,入力シート!$B$46:$CN$75,3,FALSE))</f>
        <v/>
      </c>
      <c r="D24" s="653"/>
      <c r="E24" s="653"/>
      <c r="F24" s="653"/>
      <c r="G24" s="653"/>
      <c r="H24" s="653"/>
      <c r="I24" s="653"/>
      <c r="J24" s="653"/>
      <c r="K24" s="653"/>
      <c r="L24" s="653"/>
      <c r="M24" s="653"/>
      <c r="N24" s="653"/>
      <c r="O24" s="654" t="str">
        <f t="shared" si="0"/>
        <v/>
      </c>
      <c r="P24" s="654"/>
      <c r="Q24" s="654"/>
      <c r="R24" s="655" t="str">
        <f>IF(B24="","",VLOOKUP(B24,入力シート!$B$46:$CN$75,18,FALSE))</f>
        <v/>
      </c>
      <c r="S24" s="655"/>
      <c r="T24" s="655"/>
      <c r="U24" s="655"/>
      <c r="V24" s="655"/>
      <c r="W24" s="656" t="str">
        <f>IF(B24="","",VLOOKUP(B24,入力シート!$B$46:$CN$75,22,FALSE))</f>
        <v/>
      </c>
      <c r="X24" s="656"/>
      <c r="Y24" s="656"/>
      <c r="Z24" s="656"/>
      <c r="AA24" s="656"/>
      <c r="AB24" s="656"/>
      <c r="AC24" s="656"/>
      <c r="AD24" s="656"/>
      <c r="AE24" s="150" t="str">
        <f>IF(B24="","",VLOOKUP(B24,入力シート!$B$46:$CN$75,49,FALSE))</f>
        <v/>
      </c>
      <c r="AF24" s="150" t="str">
        <f>IF(B24="","",VLOOKUP(B24,入力シート!$B$46:$CN$75,43,FALSE))</f>
        <v/>
      </c>
    </row>
    <row r="25" spans="2:32">
      <c r="B25" s="149" t="str">
        <f>IF(入力シート!D64="","",入力シート!B64)</f>
        <v/>
      </c>
      <c r="C25" s="653" t="str">
        <f>IF(B25="","",VLOOKUP(B25,入力シート!$B$46:$CN$75,3,FALSE))</f>
        <v/>
      </c>
      <c r="D25" s="653"/>
      <c r="E25" s="653"/>
      <c r="F25" s="653"/>
      <c r="G25" s="653"/>
      <c r="H25" s="653"/>
      <c r="I25" s="653"/>
      <c r="J25" s="653"/>
      <c r="K25" s="653"/>
      <c r="L25" s="653"/>
      <c r="M25" s="653"/>
      <c r="N25" s="653"/>
      <c r="O25" s="654" t="str">
        <f t="shared" si="0"/>
        <v/>
      </c>
      <c r="P25" s="654"/>
      <c r="Q25" s="654"/>
      <c r="R25" s="655" t="str">
        <f>IF(B25="","",VLOOKUP(B25,入力シート!$B$46:$CN$75,18,FALSE))</f>
        <v/>
      </c>
      <c r="S25" s="655"/>
      <c r="T25" s="655"/>
      <c r="U25" s="655"/>
      <c r="V25" s="655"/>
      <c r="W25" s="656" t="str">
        <f>IF(B25="","",VLOOKUP(B25,入力シート!$B$46:$CN$75,22,FALSE))</f>
        <v/>
      </c>
      <c r="X25" s="656"/>
      <c r="Y25" s="656"/>
      <c r="Z25" s="656"/>
      <c r="AA25" s="656"/>
      <c r="AB25" s="656"/>
      <c r="AC25" s="656"/>
      <c r="AD25" s="656"/>
      <c r="AE25" s="150" t="str">
        <f>IF(B25="","",VLOOKUP(B25,入力シート!$B$46:$CN$75,49,FALSE))</f>
        <v/>
      </c>
      <c r="AF25" s="150" t="str">
        <f>IF(B25="","",VLOOKUP(B25,入力シート!$B$46:$CN$75,43,FALSE))</f>
        <v/>
      </c>
    </row>
    <row r="26" spans="2:32">
      <c r="B26" s="149" t="str">
        <f>IF(入力シート!D65="","",入力シート!B65)</f>
        <v/>
      </c>
      <c r="C26" s="653" t="str">
        <f>IF(B26="","",VLOOKUP(B26,入力シート!$B$46:$CN$75,3,FALSE))</f>
        <v/>
      </c>
      <c r="D26" s="653"/>
      <c r="E26" s="653"/>
      <c r="F26" s="653"/>
      <c r="G26" s="653"/>
      <c r="H26" s="653"/>
      <c r="I26" s="653"/>
      <c r="J26" s="653"/>
      <c r="K26" s="653"/>
      <c r="L26" s="653"/>
      <c r="M26" s="653"/>
      <c r="N26" s="653"/>
      <c r="O26" s="654" t="str">
        <f t="shared" si="0"/>
        <v/>
      </c>
      <c r="P26" s="654"/>
      <c r="Q26" s="654"/>
      <c r="R26" s="655" t="str">
        <f>IF(B26="","",VLOOKUP(B26,入力シート!$B$46:$CN$75,18,FALSE))</f>
        <v/>
      </c>
      <c r="S26" s="655"/>
      <c r="T26" s="655"/>
      <c r="U26" s="655"/>
      <c r="V26" s="655"/>
      <c r="W26" s="656" t="str">
        <f>IF(B26="","",VLOOKUP(B26,入力シート!$B$46:$CN$75,22,FALSE))</f>
        <v/>
      </c>
      <c r="X26" s="656"/>
      <c r="Y26" s="656"/>
      <c r="Z26" s="656"/>
      <c r="AA26" s="656"/>
      <c r="AB26" s="656"/>
      <c r="AC26" s="656"/>
      <c r="AD26" s="656"/>
      <c r="AE26" s="150" t="str">
        <f>IF(B26="","",VLOOKUP(B26,入力シート!$B$46:$CN$75,49,FALSE))</f>
        <v/>
      </c>
      <c r="AF26" s="150" t="str">
        <f>IF(B26="","",VLOOKUP(B26,入力シート!$B$46:$CN$75,43,FALSE))</f>
        <v/>
      </c>
    </row>
    <row r="27" spans="2:32" ht="15.75" customHeight="1">
      <c r="B27" s="149" t="str">
        <f>IF(入力シート!D66="","",入力シート!B66)</f>
        <v/>
      </c>
      <c r="C27" s="653" t="str">
        <f>IF(B27="","",VLOOKUP(B27,入力シート!$B$46:$CN$75,3,FALSE))</f>
        <v/>
      </c>
      <c r="D27" s="653"/>
      <c r="E27" s="653"/>
      <c r="F27" s="653"/>
      <c r="G27" s="653"/>
      <c r="H27" s="653"/>
      <c r="I27" s="653"/>
      <c r="J27" s="653"/>
      <c r="K27" s="653"/>
      <c r="L27" s="653"/>
      <c r="M27" s="653"/>
      <c r="N27" s="653"/>
      <c r="O27" s="654" t="str">
        <f t="shared" si="0"/>
        <v/>
      </c>
      <c r="P27" s="654"/>
      <c r="Q27" s="654"/>
      <c r="R27" s="655" t="str">
        <f>IF(B27="","",VLOOKUP(B27,入力シート!$B$46:$CN$75,18,FALSE))</f>
        <v/>
      </c>
      <c r="S27" s="655"/>
      <c r="T27" s="655"/>
      <c r="U27" s="655"/>
      <c r="V27" s="655"/>
      <c r="W27" s="656" t="str">
        <f>IF(B27="","",VLOOKUP(B27,入力シート!$B$46:$CN$75,22,FALSE))</f>
        <v/>
      </c>
      <c r="X27" s="656"/>
      <c r="Y27" s="656"/>
      <c r="Z27" s="656"/>
      <c r="AA27" s="656"/>
      <c r="AB27" s="656"/>
      <c r="AC27" s="656"/>
      <c r="AD27" s="656"/>
      <c r="AE27" s="150" t="str">
        <f>IF(B27="","",VLOOKUP(B27,入力シート!$B$46:$CN$75,49,FALSE))</f>
        <v/>
      </c>
      <c r="AF27" s="150" t="str">
        <f>IF(B27="","",VLOOKUP(B27,入力シート!$B$46:$CN$75,43,FALSE))</f>
        <v/>
      </c>
    </row>
    <row r="28" spans="2:32" ht="15.75" customHeight="1">
      <c r="B28" s="149" t="str">
        <f>IF(入力シート!D67="","",入力シート!B67)</f>
        <v/>
      </c>
      <c r="C28" s="653" t="str">
        <f>IF(B28="","",VLOOKUP(B28,入力シート!$B$46:$CN$75,3,FALSE))</f>
        <v/>
      </c>
      <c r="D28" s="653"/>
      <c r="E28" s="653"/>
      <c r="F28" s="653"/>
      <c r="G28" s="653"/>
      <c r="H28" s="653"/>
      <c r="I28" s="653"/>
      <c r="J28" s="653"/>
      <c r="K28" s="653"/>
      <c r="L28" s="653"/>
      <c r="M28" s="653"/>
      <c r="N28" s="653"/>
      <c r="O28" s="654" t="str">
        <f t="shared" si="0"/>
        <v/>
      </c>
      <c r="P28" s="654"/>
      <c r="Q28" s="654"/>
      <c r="R28" s="655" t="str">
        <f>IF(B28="","",VLOOKUP(B28,入力シート!$B$46:$CN$75,18,FALSE))</f>
        <v/>
      </c>
      <c r="S28" s="655"/>
      <c r="T28" s="655"/>
      <c r="U28" s="655"/>
      <c r="V28" s="655"/>
      <c r="W28" s="656" t="str">
        <f>IF(B28="","",VLOOKUP(B28,入力シート!$B$46:$CN$75,22,FALSE))</f>
        <v/>
      </c>
      <c r="X28" s="656"/>
      <c r="Y28" s="656"/>
      <c r="Z28" s="656"/>
      <c r="AA28" s="656"/>
      <c r="AB28" s="656"/>
      <c r="AC28" s="656"/>
      <c r="AD28" s="656"/>
      <c r="AE28" s="150" t="str">
        <f>IF(B28="","",VLOOKUP(B28,入力シート!$B$46:$CN$75,49,FALSE))</f>
        <v/>
      </c>
      <c r="AF28" s="150" t="str">
        <f>IF(B28="","",VLOOKUP(B28,入力シート!$B$46:$CN$75,43,FALSE))</f>
        <v/>
      </c>
    </row>
    <row r="29" spans="2:32" ht="15.75" customHeight="1">
      <c r="B29" s="149" t="str">
        <f>IF(入力シート!D68="","",入力シート!B68)</f>
        <v/>
      </c>
      <c r="C29" s="653" t="str">
        <f>IF(B29="","",VLOOKUP(B29,入力シート!$B$46:$CN$75,3,FALSE))</f>
        <v/>
      </c>
      <c r="D29" s="653"/>
      <c r="E29" s="653"/>
      <c r="F29" s="653"/>
      <c r="G29" s="653"/>
      <c r="H29" s="653"/>
      <c r="I29" s="653"/>
      <c r="J29" s="653"/>
      <c r="K29" s="653"/>
      <c r="L29" s="653"/>
      <c r="M29" s="653"/>
      <c r="N29" s="653"/>
      <c r="O29" s="654" t="str">
        <f t="shared" si="0"/>
        <v/>
      </c>
      <c r="P29" s="654"/>
      <c r="Q29" s="654"/>
      <c r="R29" s="655" t="str">
        <f>IF(B29="","",VLOOKUP(B29,入力シート!$B$46:$CN$75,18,FALSE))</f>
        <v/>
      </c>
      <c r="S29" s="655"/>
      <c r="T29" s="655"/>
      <c r="U29" s="655"/>
      <c r="V29" s="655"/>
      <c r="W29" s="656" t="str">
        <f>IF(B29="","",VLOOKUP(B29,入力シート!$B$46:$CN$75,22,FALSE))</f>
        <v/>
      </c>
      <c r="X29" s="656"/>
      <c r="Y29" s="656"/>
      <c r="Z29" s="656"/>
      <c r="AA29" s="656"/>
      <c r="AB29" s="656"/>
      <c r="AC29" s="656"/>
      <c r="AD29" s="656"/>
      <c r="AE29" s="150" t="str">
        <f>IF(B29="","",VLOOKUP(B29,入力シート!$B$46:$CN$75,49,FALSE))</f>
        <v/>
      </c>
      <c r="AF29" s="150" t="str">
        <f>IF(B29="","",VLOOKUP(B29,入力シート!$B$46:$CN$75,43,FALSE))</f>
        <v/>
      </c>
    </row>
    <row r="30" spans="2:32" ht="15.75" customHeight="1">
      <c r="B30" s="149" t="str">
        <f>IF(入力シート!D69="","",入力シート!B69)</f>
        <v/>
      </c>
      <c r="C30" s="653" t="str">
        <f>IF(B30="","",VLOOKUP(B30,入力シート!$B$46:$CN$75,3,FALSE))</f>
        <v/>
      </c>
      <c r="D30" s="653"/>
      <c r="E30" s="653"/>
      <c r="F30" s="653"/>
      <c r="G30" s="653"/>
      <c r="H30" s="653"/>
      <c r="I30" s="653"/>
      <c r="J30" s="653"/>
      <c r="K30" s="653"/>
      <c r="L30" s="653"/>
      <c r="M30" s="653"/>
      <c r="N30" s="653"/>
      <c r="O30" s="654" t="str">
        <f t="shared" si="0"/>
        <v/>
      </c>
      <c r="P30" s="654"/>
      <c r="Q30" s="654"/>
      <c r="R30" s="655" t="str">
        <f>IF(B30="","",VLOOKUP(B30,入力シート!$B$46:$CN$75,18,FALSE))</f>
        <v/>
      </c>
      <c r="S30" s="655"/>
      <c r="T30" s="655"/>
      <c r="U30" s="655"/>
      <c r="V30" s="655"/>
      <c r="W30" s="656" t="str">
        <f>IF(B30="","",VLOOKUP(B30,入力シート!$B$46:$CN$75,22,FALSE))</f>
        <v/>
      </c>
      <c r="X30" s="656"/>
      <c r="Y30" s="656"/>
      <c r="Z30" s="656"/>
      <c r="AA30" s="656"/>
      <c r="AB30" s="656"/>
      <c r="AC30" s="656"/>
      <c r="AD30" s="656"/>
      <c r="AE30" s="150" t="str">
        <f>IF(B30="","",VLOOKUP(B30,入力シート!$B$46:$CN$75,49,FALSE))</f>
        <v/>
      </c>
      <c r="AF30" s="150" t="str">
        <f>IF(B30="","",VLOOKUP(B30,入力シート!$B$46:$CN$75,43,FALSE))</f>
        <v/>
      </c>
    </row>
    <row r="31" spans="2:32" ht="15.75" customHeight="1">
      <c r="B31" s="149" t="str">
        <f>IF(入力シート!D70="","",入力シート!B70)</f>
        <v/>
      </c>
      <c r="C31" s="653" t="str">
        <f>IF(B31="","",VLOOKUP(B31,入力シート!$B$46:$CN$75,3,FALSE))</f>
        <v/>
      </c>
      <c r="D31" s="653"/>
      <c r="E31" s="653"/>
      <c r="F31" s="653"/>
      <c r="G31" s="653"/>
      <c r="H31" s="653"/>
      <c r="I31" s="653"/>
      <c r="J31" s="653"/>
      <c r="K31" s="653"/>
      <c r="L31" s="653"/>
      <c r="M31" s="653"/>
      <c r="N31" s="653"/>
      <c r="O31" s="654" t="str">
        <f t="shared" si="0"/>
        <v/>
      </c>
      <c r="P31" s="654"/>
      <c r="Q31" s="654"/>
      <c r="R31" s="655" t="str">
        <f>IF(B31="","",VLOOKUP(B31,入力シート!$B$46:$CN$75,18,FALSE))</f>
        <v/>
      </c>
      <c r="S31" s="655"/>
      <c r="T31" s="655"/>
      <c r="U31" s="655"/>
      <c r="V31" s="655"/>
      <c r="W31" s="656" t="str">
        <f>IF(B31="","",VLOOKUP(B31,入力シート!$B$46:$CN$75,22,FALSE))</f>
        <v/>
      </c>
      <c r="X31" s="656"/>
      <c r="Y31" s="656"/>
      <c r="Z31" s="656"/>
      <c r="AA31" s="656"/>
      <c r="AB31" s="656"/>
      <c r="AC31" s="656"/>
      <c r="AD31" s="656"/>
      <c r="AE31" s="150" t="str">
        <f>IF(B31="","",VLOOKUP(B31,入力シート!$B$46:$CN$75,49,FALSE))</f>
        <v/>
      </c>
      <c r="AF31" s="150" t="str">
        <f>IF(B31="","",VLOOKUP(B31,入力シート!$B$46:$CN$75,43,FALSE))</f>
        <v/>
      </c>
    </row>
    <row r="32" spans="2:32">
      <c r="B32" s="149" t="str">
        <f>IF(入力シート!D71="","",入力シート!B71)</f>
        <v/>
      </c>
      <c r="C32" s="653" t="str">
        <f>IF(B32="","",VLOOKUP(B32,入力シート!$B$46:$CN$75,3,FALSE))</f>
        <v/>
      </c>
      <c r="D32" s="653"/>
      <c r="E32" s="653"/>
      <c r="F32" s="653"/>
      <c r="G32" s="653"/>
      <c r="H32" s="653"/>
      <c r="I32" s="653"/>
      <c r="J32" s="653"/>
      <c r="K32" s="653"/>
      <c r="L32" s="653"/>
      <c r="M32" s="653"/>
      <c r="N32" s="653"/>
      <c r="O32" s="654" t="str">
        <f t="shared" si="0"/>
        <v/>
      </c>
      <c r="P32" s="654"/>
      <c r="Q32" s="654"/>
      <c r="R32" s="655" t="str">
        <f>IF(B32="","",VLOOKUP(B32,入力シート!$B$46:$CN$75,18,FALSE))</f>
        <v/>
      </c>
      <c r="S32" s="655"/>
      <c r="T32" s="655"/>
      <c r="U32" s="655"/>
      <c r="V32" s="655"/>
      <c r="W32" s="656" t="str">
        <f>IF(B32="","",VLOOKUP(B32,入力シート!$B$46:$CN$75,22,FALSE))</f>
        <v/>
      </c>
      <c r="X32" s="656"/>
      <c r="Y32" s="656"/>
      <c r="Z32" s="656"/>
      <c r="AA32" s="656"/>
      <c r="AB32" s="656"/>
      <c r="AC32" s="656"/>
      <c r="AD32" s="656"/>
      <c r="AE32" s="150" t="str">
        <f>IF(B32="","",VLOOKUP(B32,入力シート!$B$46:$CN$75,49,FALSE))</f>
        <v/>
      </c>
      <c r="AF32" s="150" t="str">
        <f>IF(B32="","",VLOOKUP(B32,入力シート!$B$46:$CN$75,43,FALSE))</f>
        <v/>
      </c>
    </row>
    <row r="33" spans="2:33">
      <c r="B33" s="149" t="str">
        <f>IF(入力シート!D72="","",入力シート!B72)</f>
        <v/>
      </c>
      <c r="C33" s="653" t="str">
        <f>IF(B33="","",VLOOKUP(B33,入力シート!$B$46:$CN$75,3,FALSE))</f>
        <v/>
      </c>
      <c r="D33" s="653"/>
      <c r="E33" s="653"/>
      <c r="F33" s="653"/>
      <c r="G33" s="653"/>
      <c r="H33" s="653"/>
      <c r="I33" s="653"/>
      <c r="J33" s="653"/>
      <c r="K33" s="653"/>
      <c r="L33" s="653"/>
      <c r="M33" s="653"/>
      <c r="N33" s="653"/>
      <c r="O33" s="654" t="str">
        <f t="shared" si="0"/>
        <v/>
      </c>
      <c r="P33" s="654"/>
      <c r="Q33" s="654"/>
      <c r="R33" s="655" t="str">
        <f>IF(B33="","",VLOOKUP(B33,入力シート!$B$46:$CN$75,18,FALSE))</f>
        <v/>
      </c>
      <c r="S33" s="655"/>
      <c r="T33" s="655"/>
      <c r="U33" s="655"/>
      <c r="V33" s="655"/>
      <c r="W33" s="656" t="str">
        <f>IF(B33="","",VLOOKUP(B33,入力シート!$B$46:$CN$75,22,FALSE))</f>
        <v/>
      </c>
      <c r="X33" s="656"/>
      <c r="Y33" s="656"/>
      <c r="Z33" s="656"/>
      <c r="AA33" s="656"/>
      <c r="AB33" s="656"/>
      <c r="AC33" s="656"/>
      <c r="AD33" s="656"/>
      <c r="AE33" s="150" t="str">
        <f>IF(B33="","",VLOOKUP(B33,入力シート!$B$46:$CN$75,49,FALSE))</f>
        <v/>
      </c>
      <c r="AF33" s="150" t="str">
        <f>IF(B33="","",VLOOKUP(B33,入力シート!$B$46:$CN$75,43,FALSE))</f>
        <v/>
      </c>
    </row>
    <row r="34" spans="2:33">
      <c r="B34" s="149" t="str">
        <f>IF(入力シート!D73="","",入力シート!B73)</f>
        <v/>
      </c>
      <c r="C34" s="653" t="str">
        <f>IF(B34="","",VLOOKUP(B34,入力シート!$B$46:$CN$75,3,FALSE))</f>
        <v/>
      </c>
      <c r="D34" s="653"/>
      <c r="E34" s="653"/>
      <c r="F34" s="653"/>
      <c r="G34" s="653"/>
      <c r="H34" s="653"/>
      <c r="I34" s="653"/>
      <c r="J34" s="653"/>
      <c r="K34" s="653"/>
      <c r="L34" s="653"/>
      <c r="M34" s="653"/>
      <c r="N34" s="653"/>
      <c r="O34" s="654" t="str">
        <f t="shared" si="0"/>
        <v/>
      </c>
      <c r="P34" s="654"/>
      <c r="Q34" s="654"/>
      <c r="R34" s="655" t="str">
        <f>IF(B34="","",VLOOKUP(B34,入力シート!$B$46:$CN$75,18,FALSE))</f>
        <v/>
      </c>
      <c r="S34" s="655"/>
      <c r="T34" s="655"/>
      <c r="U34" s="655"/>
      <c r="V34" s="655"/>
      <c r="W34" s="656" t="str">
        <f>IF(B34="","",VLOOKUP(B34,入力シート!$B$46:$CN$75,22,FALSE))</f>
        <v/>
      </c>
      <c r="X34" s="656"/>
      <c r="Y34" s="656"/>
      <c r="Z34" s="656"/>
      <c r="AA34" s="656"/>
      <c r="AB34" s="656"/>
      <c r="AC34" s="656"/>
      <c r="AD34" s="656"/>
      <c r="AE34" s="150" t="str">
        <f>IF(B34="","",VLOOKUP(B34,入力シート!$B$46:$CN$75,49,FALSE))</f>
        <v/>
      </c>
      <c r="AF34" s="150" t="str">
        <f>IF(B34="","",VLOOKUP(B34,入力シート!$B$46:$CN$75,43,FALSE))</f>
        <v/>
      </c>
    </row>
    <row r="35" spans="2:33">
      <c r="B35" s="149" t="str">
        <f>IF(入力シート!D74="","",入力シート!B74)</f>
        <v/>
      </c>
      <c r="C35" s="653" t="str">
        <f>IF(B35="","",VLOOKUP(B35,入力シート!$B$46:$CN$75,3,FALSE))</f>
        <v/>
      </c>
      <c r="D35" s="653"/>
      <c r="E35" s="653"/>
      <c r="F35" s="653"/>
      <c r="G35" s="653"/>
      <c r="H35" s="653"/>
      <c r="I35" s="653"/>
      <c r="J35" s="653"/>
      <c r="K35" s="653"/>
      <c r="L35" s="653"/>
      <c r="M35" s="653"/>
      <c r="N35" s="653"/>
      <c r="O35" s="654" t="str">
        <f t="shared" si="0"/>
        <v/>
      </c>
      <c r="P35" s="654"/>
      <c r="Q35" s="654"/>
      <c r="R35" s="655" t="str">
        <f>IF(B35="","",VLOOKUP(B35,入力シート!$B$46:$CN$75,18,FALSE))</f>
        <v/>
      </c>
      <c r="S35" s="655"/>
      <c r="T35" s="655"/>
      <c r="U35" s="655"/>
      <c r="V35" s="655"/>
      <c r="W35" s="656" t="str">
        <f>IF(B35="","",VLOOKUP(B35,入力シート!$B$46:$CN$75,22,FALSE))</f>
        <v/>
      </c>
      <c r="X35" s="656"/>
      <c r="Y35" s="656"/>
      <c r="Z35" s="656"/>
      <c r="AA35" s="656"/>
      <c r="AB35" s="656"/>
      <c r="AC35" s="656"/>
      <c r="AD35" s="656"/>
      <c r="AE35" s="150" t="str">
        <f>IF(B35="","",VLOOKUP(B35,入力シート!$B$46:$CN$75,49,FALSE))</f>
        <v/>
      </c>
      <c r="AF35" s="150" t="str">
        <f>IF(B35="","",VLOOKUP(B35,入力シート!$B$46:$CN$75,43,FALSE))</f>
        <v/>
      </c>
    </row>
    <row r="36" spans="2:33">
      <c r="B36" s="149" t="str">
        <f>IF(入力シート!D75="","",入力シート!B75)</f>
        <v/>
      </c>
      <c r="C36" s="653" t="str">
        <f>IF(B36="","",VLOOKUP(B36,入力シート!$B$46:$CN$75,3,FALSE))</f>
        <v/>
      </c>
      <c r="D36" s="653"/>
      <c r="E36" s="653"/>
      <c r="F36" s="653"/>
      <c r="G36" s="653"/>
      <c r="H36" s="653"/>
      <c r="I36" s="653"/>
      <c r="J36" s="653"/>
      <c r="K36" s="653"/>
      <c r="L36" s="653"/>
      <c r="M36" s="653"/>
      <c r="N36" s="653"/>
      <c r="O36" s="654" t="str">
        <f t="shared" si="0"/>
        <v/>
      </c>
      <c r="P36" s="654"/>
      <c r="Q36" s="654"/>
      <c r="R36" s="655" t="str">
        <f>IF(B36="","",VLOOKUP(B36,入力シート!$B$46:$CN$75,18,FALSE))</f>
        <v/>
      </c>
      <c r="S36" s="655"/>
      <c r="T36" s="655"/>
      <c r="U36" s="655"/>
      <c r="V36" s="655"/>
      <c r="W36" s="656" t="str">
        <f>IF(B36="","",VLOOKUP(B36,入力シート!$B$46:$CN$75,22,FALSE))</f>
        <v/>
      </c>
      <c r="X36" s="656"/>
      <c r="Y36" s="656"/>
      <c r="Z36" s="656"/>
      <c r="AA36" s="656"/>
      <c r="AB36" s="656"/>
      <c r="AC36" s="656"/>
      <c r="AD36" s="656"/>
      <c r="AE36" s="150" t="str">
        <f>IF(B36="","",VLOOKUP(B36,入力シート!$B$46:$CN$75,49,FALSE))</f>
        <v/>
      </c>
      <c r="AF36" s="150" t="str">
        <f>IF(B36="","",VLOOKUP(B36,入力シート!$B$46:$CN$75,43,FALSE))</f>
        <v/>
      </c>
    </row>
    <row r="37" spans="2:33">
      <c r="B37" s="149"/>
      <c r="C37" s="166"/>
      <c r="D37" s="166"/>
      <c r="E37" s="166"/>
      <c r="F37" s="166"/>
      <c r="G37" s="166"/>
      <c r="H37" s="166"/>
      <c r="I37" s="166"/>
      <c r="J37" s="166"/>
      <c r="K37" s="166"/>
      <c r="L37" s="166"/>
      <c r="M37" s="166"/>
      <c r="N37" s="166"/>
      <c r="O37" s="167"/>
      <c r="P37" s="167"/>
      <c r="Q37" s="167"/>
      <c r="R37" s="168"/>
      <c r="S37" s="168"/>
      <c r="T37" s="168"/>
      <c r="U37" s="168"/>
      <c r="V37" s="168"/>
      <c r="W37" s="169"/>
      <c r="X37" s="169"/>
      <c r="Y37" s="169"/>
      <c r="Z37" s="169"/>
      <c r="AA37" s="169"/>
      <c r="AB37" s="169"/>
      <c r="AC37" s="169"/>
      <c r="AD37" s="169"/>
      <c r="AE37" s="150"/>
      <c r="AF37" s="150"/>
    </row>
    <row r="38" spans="2:33">
      <c r="B38" s="149"/>
      <c r="C38" s="151"/>
      <c r="D38" s="151"/>
      <c r="E38" s="151"/>
      <c r="F38" s="151"/>
      <c r="G38" s="151"/>
      <c r="H38" s="151"/>
      <c r="I38" s="151"/>
      <c r="J38" s="151"/>
      <c r="K38" s="151"/>
      <c r="L38" s="151"/>
      <c r="M38" s="151"/>
      <c r="N38" s="151"/>
      <c r="O38" s="152"/>
      <c r="P38" s="152"/>
      <c r="Q38" s="152"/>
      <c r="R38" s="152"/>
      <c r="S38" s="152"/>
      <c r="T38" s="152"/>
      <c r="AE38" s="153"/>
      <c r="AF38" s="153"/>
      <c r="AG38" s="153"/>
    </row>
    <row r="39" spans="2:33">
      <c r="B39" s="362" t="s">
        <v>325</v>
      </c>
      <c r="C39" s="371"/>
      <c r="D39" s="371"/>
      <c r="E39" s="371"/>
      <c r="F39" s="371"/>
      <c r="G39" s="371"/>
      <c r="H39" s="371"/>
      <c r="I39" s="371"/>
      <c r="J39" s="371"/>
      <c r="K39" s="371"/>
      <c r="L39" s="371"/>
      <c r="M39" s="371"/>
      <c r="N39" s="371"/>
      <c r="O39" s="371"/>
      <c r="P39" s="371"/>
      <c r="Q39" s="371"/>
      <c r="R39" s="371"/>
      <c r="S39" s="371"/>
      <c r="T39" s="371"/>
      <c r="U39" s="371"/>
      <c r="V39" s="371"/>
      <c r="W39" s="371"/>
      <c r="X39" s="371"/>
      <c r="Y39" s="371"/>
      <c r="Z39" s="371"/>
      <c r="AA39" s="371"/>
      <c r="AB39" s="371"/>
      <c r="AC39" s="371"/>
      <c r="AD39" s="371"/>
      <c r="AE39" s="371"/>
      <c r="AF39" s="371"/>
    </row>
    <row r="40" spans="2:33">
      <c r="E40" s="650">
        <f>SUM(AE7:AE36)</f>
        <v>0</v>
      </c>
      <c r="F40" s="650"/>
      <c r="G40" s="650"/>
      <c r="H40" s="650"/>
      <c r="I40" s="650"/>
      <c r="J40" s="650"/>
      <c r="K40" s="650"/>
      <c r="L40" s="650"/>
      <c r="M40" s="10" t="s">
        <v>326</v>
      </c>
      <c r="N40" s="240" t="s">
        <v>327</v>
      </c>
      <c r="O40" s="240"/>
      <c r="P40" s="240"/>
      <c r="Q40" s="240"/>
      <c r="R40" s="240"/>
      <c r="S40" s="240"/>
      <c r="T40" s="240"/>
      <c r="U40" s="651">
        <f>SUM(AF7:AF36)</f>
        <v>0</v>
      </c>
      <c r="V40" s="651"/>
      <c r="W40" s="651"/>
      <c r="X40" s="651"/>
      <c r="Y40" s="651"/>
      <c r="Z40" s="651"/>
      <c r="AC40" s="153"/>
      <c r="AD40" s="153"/>
    </row>
    <row r="41" spans="2:33">
      <c r="E41" s="150"/>
      <c r="F41" s="150"/>
      <c r="G41" s="150"/>
      <c r="H41" s="150"/>
      <c r="I41" s="150"/>
      <c r="J41" s="150"/>
      <c r="K41" s="150"/>
      <c r="L41" s="150"/>
      <c r="U41" s="153"/>
      <c r="V41" s="153"/>
      <c r="W41" s="153"/>
      <c r="X41" s="153"/>
      <c r="Y41" s="153"/>
      <c r="Z41" s="153"/>
      <c r="AA41" s="150"/>
      <c r="AB41" s="150"/>
      <c r="AC41" s="153"/>
      <c r="AD41" s="153"/>
    </row>
    <row r="42" spans="2:33">
      <c r="B42" s="362" t="s">
        <v>328</v>
      </c>
      <c r="C42" s="371"/>
      <c r="D42" s="371"/>
      <c r="E42" s="371"/>
      <c r="F42" s="371"/>
      <c r="G42" s="371"/>
      <c r="H42" s="371"/>
      <c r="I42" s="371"/>
      <c r="J42" s="371"/>
      <c r="K42" s="371"/>
      <c r="L42" s="371"/>
      <c r="M42" s="371"/>
      <c r="N42" s="371"/>
      <c r="O42" s="371"/>
      <c r="P42" s="371"/>
      <c r="Q42" s="371"/>
      <c r="R42" s="371"/>
      <c r="S42" s="371"/>
      <c r="T42" s="371"/>
      <c r="U42" s="371"/>
      <c r="V42" s="371"/>
      <c r="W42" s="371"/>
      <c r="X42" s="371"/>
      <c r="Y42" s="371"/>
      <c r="Z42" s="371"/>
      <c r="AA42" s="371"/>
      <c r="AB42" s="371"/>
      <c r="AC42" s="371"/>
      <c r="AD42" s="371"/>
      <c r="AE42" s="371"/>
      <c r="AF42" s="371"/>
    </row>
    <row r="43" spans="2:33">
      <c r="B43" s="149" t="str">
        <f>IF(入力シート!D46="","",入力シート!B46)</f>
        <v/>
      </c>
      <c r="C43" s="652" t="str">
        <f>IF(B7="","",VLOOKUP(B7,入力シート!$B$46:$CN$75,52,FALSE))</f>
        <v/>
      </c>
      <c r="D43" s="652"/>
      <c r="E43" s="652"/>
      <c r="F43" s="652"/>
      <c r="G43" s="652"/>
      <c r="H43" s="652"/>
      <c r="I43" s="652"/>
      <c r="J43" s="652"/>
      <c r="K43" s="652"/>
      <c r="L43" s="652"/>
      <c r="M43" s="154"/>
    </row>
    <row r="44" spans="2:33">
      <c r="B44" s="149" t="str">
        <f>IF(入力シート!D47="","",入力シート!B47)</f>
        <v/>
      </c>
      <c r="C44" s="652" t="str">
        <f>IF(B8="","",VLOOKUP(B8,入力シート!$B$46:$CN$75,52,FALSE))</f>
        <v/>
      </c>
      <c r="D44" s="652"/>
      <c r="E44" s="652"/>
      <c r="F44" s="652"/>
      <c r="G44" s="652"/>
      <c r="H44" s="652"/>
      <c r="I44" s="652"/>
      <c r="J44" s="652"/>
      <c r="K44" s="652"/>
      <c r="L44" s="652"/>
      <c r="M44" s="154"/>
    </row>
    <row r="45" spans="2:33">
      <c r="B45" s="149" t="str">
        <f>IF(入力シート!D48="","",入力シート!B48)</f>
        <v/>
      </c>
      <c r="C45" s="652" t="str">
        <f>IF(B9="","",VLOOKUP(B9,入力シート!$B$46:$CN$75,52,FALSE))</f>
        <v/>
      </c>
      <c r="D45" s="652"/>
      <c r="E45" s="652"/>
      <c r="F45" s="652"/>
      <c r="G45" s="652"/>
      <c r="H45" s="652"/>
      <c r="I45" s="652"/>
      <c r="J45" s="652"/>
      <c r="K45" s="652"/>
      <c r="L45" s="652"/>
      <c r="M45" s="154"/>
    </row>
    <row r="46" spans="2:33">
      <c r="B46" s="149" t="str">
        <f>IF(入力シート!D49="","",入力シート!B49)</f>
        <v/>
      </c>
      <c r="C46" s="652" t="str">
        <f>IF(B10="","",VLOOKUP(B10,入力シート!$B$46:$CN$75,52,FALSE))</f>
        <v/>
      </c>
      <c r="D46" s="652"/>
      <c r="E46" s="652"/>
      <c r="F46" s="652"/>
      <c r="G46" s="652"/>
      <c r="H46" s="652"/>
      <c r="I46" s="652"/>
      <c r="J46" s="652"/>
      <c r="K46" s="652"/>
      <c r="L46" s="652"/>
      <c r="M46" s="154"/>
    </row>
    <row r="47" spans="2:33">
      <c r="B47" s="149" t="str">
        <f>IF(入力シート!D50="","",入力シート!B50)</f>
        <v/>
      </c>
      <c r="C47" s="652" t="str">
        <f>IF(B11="","",VLOOKUP(B11,入力シート!$B$46:$CN$75,52,FALSE))</f>
        <v/>
      </c>
      <c r="D47" s="652"/>
      <c r="E47" s="652"/>
      <c r="F47" s="652"/>
      <c r="G47" s="652"/>
      <c r="H47" s="652"/>
      <c r="I47" s="652"/>
      <c r="J47" s="652"/>
      <c r="K47" s="652"/>
      <c r="L47" s="652"/>
      <c r="M47" s="154"/>
    </row>
    <row r="48" spans="2:33">
      <c r="B48" s="149" t="str">
        <f>IF(入力シート!D51="","",入力シート!B51)</f>
        <v/>
      </c>
      <c r="C48" s="652" t="str">
        <f>IF(B12="","",VLOOKUP(B12,入力シート!$B$46:$CN$75,52,FALSE))</f>
        <v/>
      </c>
      <c r="D48" s="652"/>
      <c r="E48" s="652"/>
      <c r="F48" s="652"/>
      <c r="G48" s="652"/>
      <c r="H48" s="652"/>
      <c r="I48" s="652"/>
      <c r="J48" s="652"/>
      <c r="K48" s="652"/>
      <c r="L48" s="652"/>
      <c r="M48" s="154"/>
    </row>
    <row r="49" spans="2:13">
      <c r="B49" s="149" t="str">
        <f>IF(入力シート!D52="","",入力シート!B52)</f>
        <v/>
      </c>
      <c r="C49" s="652" t="str">
        <f>IF(B13="","",VLOOKUP(B13,入力シート!$B$46:$CN$75,52,FALSE))</f>
        <v/>
      </c>
      <c r="D49" s="652"/>
      <c r="E49" s="652"/>
      <c r="F49" s="652"/>
      <c r="G49" s="652"/>
      <c r="H49" s="652"/>
      <c r="I49" s="652"/>
      <c r="J49" s="652"/>
      <c r="K49" s="652"/>
      <c r="L49" s="652"/>
      <c r="M49" s="154"/>
    </row>
    <row r="50" spans="2:13">
      <c r="B50" s="149" t="str">
        <f>IF(入力シート!D53="","",入力シート!B53)</f>
        <v/>
      </c>
      <c r="C50" s="652" t="str">
        <f>IF(B14="","",VLOOKUP(B14,入力シート!$B$46:$CN$75,52,FALSE))</f>
        <v/>
      </c>
      <c r="D50" s="652"/>
      <c r="E50" s="652"/>
      <c r="F50" s="652"/>
      <c r="G50" s="652"/>
      <c r="H50" s="652"/>
      <c r="I50" s="652"/>
      <c r="J50" s="652"/>
      <c r="K50" s="652"/>
      <c r="L50" s="652"/>
      <c r="M50" s="154"/>
    </row>
    <row r="51" spans="2:13">
      <c r="B51" s="149" t="str">
        <f>IF(入力シート!D54="","",入力シート!B54)</f>
        <v/>
      </c>
      <c r="C51" s="652" t="str">
        <f>IF(B15="","",VLOOKUP(B15,入力シート!$B$46:$CN$75,52,FALSE))</f>
        <v/>
      </c>
      <c r="D51" s="652"/>
      <c r="E51" s="652"/>
      <c r="F51" s="652"/>
      <c r="G51" s="652"/>
      <c r="H51" s="652"/>
      <c r="I51" s="652"/>
      <c r="J51" s="652"/>
      <c r="K51" s="652"/>
      <c r="L51" s="652"/>
      <c r="M51" s="154"/>
    </row>
    <row r="52" spans="2:13">
      <c r="B52" s="149" t="str">
        <f>IF(入力シート!D55="","",入力シート!B55)</f>
        <v/>
      </c>
      <c r="C52" s="652" t="str">
        <f>IF(B16="","",VLOOKUP(B16,入力シート!$B$46:$CN$75,52,FALSE))</f>
        <v/>
      </c>
      <c r="D52" s="652"/>
      <c r="E52" s="652"/>
      <c r="F52" s="652"/>
      <c r="G52" s="652"/>
      <c r="H52" s="652"/>
      <c r="I52" s="652"/>
      <c r="J52" s="652"/>
      <c r="K52" s="652"/>
      <c r="L52" s="652"/>
      <c r="M52" s="154"/>
    </row>
    <row r="53" spans="2:13">
      <c r="B53" s="149" t="str">
        <f>IF(入力シート!D56="","",入力シート!B56)</f>
        <v/>
      </c>
      <c r="C53" s="652" t="str">
        <f>IF(B17="","",VLOOKUP(B17,入力シート!$B$46:$CN$75,52,FALSE))</f>
        <v/>
      </c>
      <c r="D53" s="652"/>
      <c r="E53" s="652"/>
      <c r="F53" s="652"/>
      <c r="G53" s="652"/>
      <c r="H53" s="652"/>
      <c r="I53" s="652"/>
      <c r="J53" s="652"/>
      <c r="K53" s="652"/>
      <c r="L53" s="652"/>
      <c r="M53" s="154"/>
    </row>
    <row r="54" spans="2:13">
      <c r="B54" s="149" t="str">
        <f>IF(入力シート!D57="","",入力シート!B57)</f>
        <v/>
      </c>
      <c r="C54" s="652" t="str">
        <f>IF(B18="","",VLOOKUP(B18,入力シート!$B$46:$CN$75,52,FALSE))</f>
        <v/>
      </c>
      <c r="D54" s="652"/>
      <c r="E54" s="652"/>
      <c r="F54" s="652"/>
      <c r="G54" s="652"/>
      <c r="H54" s="652"/>
      <c r="I54" s="652"/>
      <c r="J54" s="652"/>
      <c r="K54" s="652"/>
      <c r="L54" s="652"/>
      <c r="M54" s="154"/>
    </row>
    <row r="55" spans="2:13">
      <c r="B55" s="149" t="str">
        <f>IF(入力シート!D58="","",入力シート!B58)</f>
        <v/>
      </c>
      <c r="C55" s="652" t="str">
        <f>IF(B19="","",VLOOKUP(B19,入力シート!$B$46:$CN$75,52,FALSE))</f>
        <v/>
      </c>
      <c r="D55" s="652"/>
      <c r="E55" s="652"/>
      <c r="F55" s="652"/>
      <c r="G55" s="652"/>
      <c r="H55" s="652"/>
      <c r="I55" s="652"/>
      <c r="J55" s="652"/>
      <c r="K55" s="652"/>
      <c r="L55" s="652"/>
      <c r="M55" s="154"/>
    </row>
    <row r="56" spans="2:13">
      <c r="B56" s="149" t="str">
        <f>IF(入力シート!D59="","",入力シート!B59)</f>
        <v/>
      </c>
      <c r="C56" s="652" t="str">
        <f>IF(B20="","",VLOOKUP(B20,入力シート!$B$46:$CN$75,52,FALSE))</f>
        <v/>
      </c>
      <c r="D56" s="652"/>
      <c r="E56" s="652"/>
      <c r="F56" s="652"/>
      <c r="G56" s="652"/>
      <c r="H56" s="652"/>
      <c r="I56" s="652"/>
      <c r="J56" s="652"/>
      <c r="K56" s="652"/>
      <c r="L56" s="652"/>
      <c r="M56" s="154"/>
    </row>
    <row r="57" spans="2:13">
      <c r="B57" s="149" t="str">
        <f>IF(入力シート!D60="","",入力シート!B60)</f>
        <v/>
      </c>
      <c r="C57" s="652" t="str">
        <f>IF(B21="","",VLOOKUP(B21,入力シート!$B$46:$CN$75,52,FALSE))</f>
        <v/>
      </c>
      <c r="D57" s="652"/>
      <c r="E57" s="652"/>
      <c r="F57" s="652"/>
      <c r="G57" s="652"/>
      <c r="H57" s="652"/>
      <c r="I57" s="652"/>
      <c r="J57" s="652"/>
      <c r="K57" s="652"/>
      <c r="L57" s="652"/>
      <c r="M57" s="154"/>
    </row>
    <row r="58" spans="2:13">
      <c r="B58" s="149" t="str">
        <f>IF(入力シート!D61="","",入力シート!B61)</f>
        <v/>
      </c>
      <c r="C58" s="652" t="str">
        <f>IF(B22="","",VLOOKUP(B22,入力シート!$B$46:$CN$75,52,FALSE))</f>
        <v/>
      </c>
      <c r="D58" s="652"/>
      <c r="E58" s="652"/>
      <c r="F58" s="652"/>
      <c r="G58" s="652"/>
      <c r="H58" s="652"/>
      <c r="I58" s="652"/>
      <c r="J58" s="652"/>
      <c r="K58" s="652"/>
      <c r="L58" s="652"/>
      <c r="M58" s="154"/>
    </row>
    <row r="59" spans="2:13">
      <c r="B59" s="149" t="str">
        <f>IF(入力シート!D62="","",入力シート!B62)</f>
        <v/>
      </c>
      <c r="C59" s="652" t="str">
        <f>IF(B23="","",VLOOKUP(B23,入力シート!$B$46:$CN$75,52,FALSE))</f>
        <v/>
      </c>
      <c r="D59" s="652"/>
      <c r="E59" s="652"/>
      <c r="F59" s="652"/>
      <c r="G59" s="652"/>
      <c r="H59" s="652"/>
      <c r="I59" s="652"/>
      <c r="J59" s="652"/>
      <c r="K59" s="652"/>
      <c r="L59" s="652"/>
      <c r="M59" s="154"/>
    </row>
    <row r="60" spans="2:13">
      <c r="B60" s="149" t="str">
        <f>IF(入力シート!D63="","",入力シート!B63)</f>
        <v/>
      </c>
      <c r="C60" s="652" t="str">
        <f>IF(B24="","",VLOOKUP(B24,入力シート!$B$46:$CN$75,52,FALSE))</f>
        <v/>
      </c>
      <c r="D60" s="652"/>
      <c r="E60" s="652"/>
      <c r="F60" s="652"/>
      <c r="G60" s="652"/>
      <c r="H60" s="652"/>
      <c r="I60" s="652"/>
      <c r="J60" s="652"/>
      <c r="K60" s="652"/>
      <c r="L60" s="652"/>
      <c r="M60" s="154"/>
    </row>
    <row r="61" spans="2:13">
      <c r="B61" s="149" t="str">
        <f>IF(入力シート!D64="","",入力シート!B64)</f>
        <v/>
      </c>
      <c r="C61" s="652" t="str">
        <f>IF(B25="","",VLOOKUP(B25,入力シート!$B$46:$CN$75,52,FALSE))</f>
        <v/>
      </c>
      <c r="D61" s="652"/>
      <c r="E61" s="652"/>
      <c r="F61" s="652"/>
      <c r="G61" s="652"/>
      <c r="H61" s="652"/>
      <c r="I61" s="652"/>
      <c r="J61" s="652"/>
      <c r="K61" s="652"/>
      <c r="L61" s="652"/>
      <c r="M61" s="154"/>
    </row>
    <row r="62" spans="2:13">
      <c r="B62" s="149" t="str">
        <f>IF(入力シート!D65="","",入力シート!B65)</f>
        <v/>
      </c>
      <c r="C62" s="652" t="str">
        <f>IF(B26="","",VLOOKUP(B26,入力シート!$B$46:$CN$75,52,FALSE))</f>
        <v/>
      </c>
      <c r="D62" s="652"/>
      <c r="E62" s="652"/>
      <c r="F62" s="652"/>
      <c r="G62" s="652"/>
      <c r="H62" s="652"/>
      <c r="I62" s="652"/>
      <c r="J62" s="652"/>
      <c r="K62" s="652"/>
      <c r="L62" s="652"/>
      <c r="M62" s="154"/>
    </row>
    <row r="63" spans="2:13">
      <c r="B63" s="149" t="str">
        <f>IF(入力シート!D66="","",入力シート!B66)</f>
        <v/>
      </c>
      <c r="C63" s="652" t="str">
        <f>IF(B27="","",VLOOKUP(B27,入力シート!$B$46:$CN$75,52,FALSE))</f>
        <v/>
      </c>
      <c r="D63" s="652"/>
      <c r="E63" s="652"/>
      <c r="F63" s="652"/>
      <c r="G63" s="652"/>
      <c r="H63" s="652"/>
      <c r="I63" s="652"/>
      <c r="J63" s="652"/>
      <c r="K63" s="652"/>
      <c r="L63" s="652"/>
      <c r="M63" s="154"/>
    </row>
    <row r="64" spans="2:13">
      <c r="B64" s="149" t="str">
        <f>IF(入力シート!D67="","",入力シート!B67)</f>
        <v/>
      </c>
      <c r="C64" s="652" t="str">
        <f>IF(B28="","",VLOOKUP(B28,入力シート!$B$46:$CN$75,52,FALSE))</f>
        <v/>
      </c>
      <c r="D64" s="652"/>
      <c r="E64" s="652"/>
      <c r="F64" s="652"/>
      <c r="G64" s="652"/>
      <c r="H64" s="652"/>
      <c r="I64" s="652"/>
      <c r="J64" s="652"/>
      <c r="K64" s="652"/>
      <c r="L64" s="652"/>
      <c r="M64" s="154"/>
    </row>
    <row r="65" spans="2:32">
      <c r="B65" s="149" t="str">
        <f>IF(入力シート!D68="","",入力シート!B68)</f>
        <v/>
      </c>
      <c r="C65" s="652" t="str">
        <f>IF(B29="","",VLOOKUP(B29,入力シート!$B$46:$CN$75,52,FALSE))</f>
        <v/>
      </c>
      <c r="D65" s="652"/>
      <c r="E65" s="652"/>
      <c r="F65" s="652"/>
      <c r="G65" s="652"/>
      <c r="H65" s="652"/>
      <c r="I65" s="652"/>
      <c r="J65" s="652"/>
      <c r="K65" s="652"/>
      <c r="L65" s="652"/>
      <c r="M65" s="154"/>
    </row>
    <row r="66" spans="2:32">
      <c r="B66" s="149" t="str">
        <f>IF(入力シート!D69="","",入力シート!B69)</f>
        <v/>
      </c>
      <c r="C66" s="652" t="str">
        <f>IF(B30="","",VLOOKUP(B30,入力シート!$B$46:$CN$75,52,FALSE))</f>
        <v/>
      </c>
      <c r="D66" s="652"/>
      <c r="E66" s="652"/>
      <c r="F66" s="652"/>
      <c r="G66" s="652"/>
      <c r="H66" s="652"/>
      <c r="I66" s="652"/>
      <c r="J66" s="652"/>
      <c r="K66" s="652"/>
      <c r="L66" s="652"/>
      <c r="M66" s="154"/>
    </row>
    <row r="67" spans="2:32">
      <c r="B67" s="149" t="str">
        <f>IF(入力シート!D70="","",入力シート!B70)</f>
        <v/>
      </c>
      <c r="C67" s="652" t="str">
        <f>IF(B31="","",VLOOKUP(B31,入力シート!$B$46:$CN$75,52,FALSE))</f>
        <v/>
      </c>
      <c r="D67" s="652"/>
      <c r="E67" s="652"/>
      <c r="F67" s="652"/>
      <c r="G67" s="652"/>
      <c r="H67" s="652"/>
      <c r="I67" s="652"/>
      <c r="J67" s="652"/>
      <c r="K67" s="652"/>
      <c r="L67" s="652"/>
      <c r="M67" s="154"/>
    </row>
    <row r="68" spans="2:32">
      <c r="B68" s="149" t="str">
        <f>IF(入力シート!D71="","",入力シート!B71)</f>
        <v/>
      </c>
      <c r="C68" s="652" t="str">
        <f>IF(B32="","",VLOOKUP(B32,入力シート!$B$46:$CN$75,52,FALSE))</f>
        <v/>
      </c>
      <c r="D68" s="652"/>
      <c r="E68" s="652"/>
      <c r="F68" s="652"/>
      <c r="G68" s="652"/>
      <c r="H68" s="652"/>
      <c r="I68" s="652"/>
      <c r="J68" s="652"/>
      <c r="K68" s="652"/>
      <c r="L68" s="652"/>
      <c r="M68" s="154"/>
    </row>
    <row r="69" spans="2:32">
      <c r="B69" s="149" t="str">
        <f>IF(入力シート!D72="","",入力シート!B72)</f>
        <v/>
      </c>
      <c r="C69" s="652" t="str">
        <f>IF(B33="","",VLOOKUP(B33,入力シート!$B$46:$CN$75,52,FALSE))</f>
        <v/>
      </c>
      <c r="D69" s="652"/>
      <c r="E69" s="652"/>
      <c r="F69" s="652"/>
      <c r="G69" s="652"/>
      <c r="H69" s="652"/>
      <c r="I69" s="652"/>
      <c r="J69" s="652"/>
      <c r="K69" s="652"/>
      <c r="L69" s="652"/>
      <c r="M69" s="154"/>
    </row>
    <row r="70" spans="2:32">
      <c r="B70" s="149" t="str">
        <f>IF(入力シート!D73="","",入力シート!B73)</f>
        <v/>
      </c>
      <c r="C70" s="652" t="str">
        <f>IF(B34="","",VLOOKUP(B34,入力シート!$B$46:$CN$75,52,FALSE))</f>
        <v/>
      </c>
      <c r="D70" s="652"/>
      <c r="E70" s="652"/>
      <c r="F70" s="652"/>
      <c r="G70" s="652"/>
      <c r="H70" s="652"/>
      <c r="I70" s="652"/>
      <c r="J70" s="652"/>
      <c r="K70" s="652"/>
      <c r="L70" s="652"/>
      <c r="M70" s="154"/>
    </row>
    <row r="71" spans="2:32">
      <c r="B71" s="149" t="str">
        <f>IF(入力シート!D74="","",入力シート!B74)</f>
        <v/>
      </c>
      <c r="C71" s="652" t="str">
        <f>IF(B35="","",VLOOKUP(B35,入力シート!$B$46:$CN$75,52,FALSE))</f>
        <v/>
      </c>
      <c r="D71" s="652"/>
      <c r="E71" s="652"/>
      <c r="F71" s="652"/>
      <c r="G71" s="652"/>
      <c r="H71" s="652"/>
      <c r="I71" s="652"/>
      <c r="J71" s="652"/>
      <c r="K71" s="652"/>
      <c r="L71" s="652"/>
      <c r="M71" s="154"/>
    </row>
    <row r="72" spans="2:32">
      <c r="B72" s="149" t="str">
        <f>IF(入力シート!D75="","",入力シート!B75)</f>
        <v/>
      </c>
      <c r="C72" s="652" t="str">
        <f>IF(B36="","",VLOOKUP(B36,入力シート!$B$46:$CN$75,52,FALSE))</f>
        <v/>
      </c>
      <c r="D72" s="652"/>
      <c r="E72" s="652"/>
      <c r="F72" s="652"/>
      <c r="G72" s="652"/>
      <c r="H72" s="652"/>
      <c r="I72" s="652"/>
      <c r="J72" s="652"/>
      <c r="K72" s="652"/>
      <c r="L72" s="652"/>
      <c r="M72" s="154"/>
    </row>
    <row r="74" spans="2:32">
      <c r="B74" s="362" t="s">
        <v>329</v>
      </c>
      <c r="C74" s="362"/>
      <c r="D74" s="362"/>
      <c r="E74" s="362"/>
      <c r="F74" s="362"/>
      <c r="G74" s="362"/>
      <c r="H74" s="362"/>
      <c r="I74" s="362"/>
      <c r="J74" s="362"/>
      <c r="K74" s="362"/>
      <c r="L74" s="362"/>
      <c r="M74" s="362"/>
      <c r="N74" s="362"/>
      <c r="O74" s="362"/>
      <c r="P74" s="362"/>
      <c r="Q74" s="362"/>
      <c r="R74" s="362"/>
      <c r="S74" s="362"/>
      <c r="T74" s="362"/>
      <c r="U74" s="362"/>
      <c r="V74" s="362"/>
      <c r="W74" s="362"/>
      <c r="X74" s="362"/>
      <c r="Y74" s="362"/>
      <c r="Z74" s="362"/>
      <c r="AA74" s="362"/>
      <c r="AB74" s="362"/>
      <c r="AC74" s="362"/>
      <c r="AD74" s="362"/>
      <c r="AE74" s="362"/>
      <c r="AF74" s="362"/>
    </row>
    <row r="75" spans="2:32">
      <c r="B75" s="10" t="str">
        <f>IF(入力シート!D153="","",入力シート!B153)</f>
        <v/>
      </c>
      <c r="C75" s="649" t="str">
        <f>IF(B75="","",VLOOKUP(B75,入力シート!$B$153:$BE$182,13,FALSE))</f>
        <v/>
      </c>
      <c r="D75" s="649"/>
      <c r="E75" s="649"/>
      <c r="F75" s="649"/>
      <c r="G75" s="649"/>
      <c r="H75" s="649"/>
      <c r="I75" s="649"/>
      <c r="J75" s="649"/>
      <c r="K75" s="649"/>
      <c r="L75" s="649"/>
      <c r="M75" s="649"/>
      <c r="N75" s="649"/>
      <c r="O75" s="649"/>
      <c r="P75" s="649"/>
      <c r="Q75" s="649"/>
      <c r="R75" s="649"/>
      <c r="S75" s="649"/>
      <c r="T75" s="649"/>
      <c r="U75" s="649"/>
      <c r="V75" s="649"/>
      <c r="W75" s="649"/>
      <c r="X75" s="649"/>
      <c r="Y75" s="649"/>
      <c r="Z75" s="649"/>
      <c r="AA75" s="649"/>
      <c r="AB75" s="649"/>
      <c r="AC75" s="649"/>
      <c r="AD75" s="649"/>
      <c r="AE75" s="649"/>
      <c r="AF75" s="649"/>
    </row>
    <row r="76" spans="2:32">
      <c r="B76" s="10" t="str">
        <f>IF(入力シート!D154="","",入力シート!B154)</f>
        <v/>
      </c>
      <c r="C76" s="649" t="str">
        <f>IF(B76="","",VLOOKUP(B76,入力シート!$B$153:$BE$182,13,FALSE))</f>
        <v/>
      </c>
      <c r="D76" s="649"/>
      <c r="E76" s="649"/>
      <c r="F76" s="649"/>
      <c r="G76" s="649"/>
      <c r="H76" s="649"/>
      <c r="I76" s="649"/>
      <c r="J76" s="649"/>
      <c r="K76" s="649"/>
      <c r="L76" s="649"/>
      <c r="M76" s="649"/>
      <c r="N76" s="649"/>
      <c r="O76" s="649"/>
      <c r="P76" s="649"/>
      <c r="Q76" s="649"/>
      <c r="R76" s="649"/>
      <c r="S76" s="649"/>
      <c r="T76" s="649"/>
      <c r="U76" s="649"/>
      <c r="V76" s="649"/>
      <c r="W76" s="649"/>
      <c r="X76" s="649"/>
      <c r="Y76" s="649"/>
      <c r="Z76" s="649"/>
      <c r="AA76" s="649"/>
      <c r="AB76" s="649"/>
      <c r="AC76" s="649"/>
      <c r="AD76" s="649"/>
      <c r="AE76" s="649"/>
      <c r="AF76" s="649"/>
    </row>
    <row r="77" spans="2:32">
      <c r="B77" s="10" t="str">
        <f>IF(入力シート!D155="","",入力シート!B155)</f>
        <v/>
      </c>
      <c r="C77" s="649" t="str">
        <f>IF(B77="","",VLOOKUP(B77,入力シート!$B$153:$BE$182,13,FALSE))</f>
        <v/>
      </c>
      <c r="D77" s="649"/>
      <c r="E77" s="649"/>
      <c r="F77" s="649"/>
      <c r="G77" s="649"/>
      <c r="H77" s="649"/>
      <c r="I77" s="649"/>
      <c r="J77" s="649"/>
      <c r="K77" s="649"/>
      <c r="L77" s="649"/>
      <c r="M77" s="649"/>
      <c r="N77" s="649"/>
      <c r="O77" s="649"/>
      <c r="P77" s="649"/>
      <c r="Q77" s="649"/>
      <c r="R77" s="649"/>
      <c r="S77" s="649"/>
      <c r="T77" s="649"/>
      <c r="U77" s="649"/>
      <c r="V77" s="649"/>
      <c r="W77" s="649"/>
      <c r="X77" s="649"/>
      <c r="Y77" s="649"/>
      <c r="Z77" s="649"/>
      <c r="AA77" s="649"/>
      <c r="AB77" s="649"/>
      <c r="AC77" s="649"/>
      <c r="AD77" s="649"/>
      <c r="AE77" s="649"/>
      <c r="AF77" s="649"/>
    </row>
    <row r="78" spans="2:32">
      <c r="B78" s="10" t="str">
        <f>IF(入力シート!D156="","",入力シート!B156)</f>
        <v/>
      </c>
      <c r="C78" s="649" t="str">
        <f>IF(B78="","",VLOOKUP(B78,入力シート!$B$153:$BE$182,13,FALSE))</f>
        <v/>
      </c>
      <c r="D78" s="649"/>
      <c r="E78" s="649"/>
      <c r="F78" s="649"/>
      <c r="G78" s="649"/>
      <c r="H78" s="649"/>
      <c r="I78" s="649"/>
      <c r="J78" s="649"/>
      <c r="K78" s="649"/>
      <c r="L78" s="649"/>
      <c r="M78" s="649"/>
      <c r="N78" s="649"/>
      <c r="O78" s="649"/>
      <c r="P78" s="649"/>
      <c r="Q78" s="649"/>
      <c r="R78" s="649"/>
      <c r="S78" s="649"/>
      <c r="T78" s="649"/>
      <c r="U78" s="649"/>
      <c r="V78" s="649"/>
      <c r="W78" s="649"/>
      <c r="X78" s="649"/>
      <c r="Y78" s="649"/>
      <c r="Z78" s="649"/>
      <c r="AA78" s="649"/>
      <c r="AB78" s="649"/>
      <c r="AC78" s="649"/>
      <c r="AD78" s="649"/>
      <c r="AE78" s="649"/>
      <c r="AF78" s="649"/>
    </row>
    <row r="79" spans="2:32">
      <c r="B79" s="10" t="str">
        <f>IF(入力シート!D157="","",入力シート!B157)</f>
        <v/>
      </c>
      <c r="C79" s="649" t="str">
        <f>IF(B79="","",VLOOKUP(B79,入力シート!$B$153:$BE$182,13,FALSE))</f>
        <v/>
      </c>
      <c r="D79" s="649"/>
      <c r="E79" s="649"/>
      <c r="F79" s="649"/>
      <c r="G79" s="649"/>
      <c r="H79" s="649"/>
      <c r="I79" s="649"/>
      <c r="J79" s="649"/>
      <c r="K79" s="649"/>
      <c r="L79" s="649"/>
      <c r="M79" s="649"/>
      <c r="N79" s="649"/>
      <c r="O79" s="649"/>
      <c r="P79" s="649"/>
      <c r="Q79" s="649"/>
      <c r="R79" s="649"/>
      <c r="S79" s="649"/>
      <c r="T79" s="649"/>
      <c r="U79" s="649"/>
      <c r="V79" s="649"/>
      <c r="W79" s="649"/>
      <c r="X79" s="649"/>
      <c r="Y79" s="649"/>
      <c r="Z79" s="649"/>
      <c r="AA79" s="649"/>
      <c r="AB79" s="649"/>
      <c r="AC79" s="649"/>
      <c r="AD79" s="649"/>
      <c r="AE79" s="649"/>
      <c r="AF79" s="649"/>
    </row>
    <row r="80" spans="2:32">
      <c r="B80" s="10" t="str">
        <f>IF(入力シート!D158="","",入力シート!B158)</f>
        <v/>
      </c>
      <c r="C80" s="649" t="str">
        <f>IF(B80="","",VLOOKUP(B80,入力シート!$B$153:$BE$182,13,FALSE))</f>
        <v/>
      </c>
      <c r="D80" s="649"/>
      <c r="E80" s="649"/>
      <c r="F80" s="649"/>
      <c r="G80" s="649"/>
      <c r="H80" s="649"/>
      <c r="I80" s="649"/>
      <c r="J80" s="649"/>
      <c r="K80" s="649"/>
      <c r="L80" s="649"/>
      <c r="M80" s="649"/>
      <c r="N80" s="649"/>
      <c r="O80" s="649"/>
      <c r="P80" s="649"/>
      <c r="Q80" s="649"/>
      <c r="R80" s="649"/>
      <c r="S80" s="649"/>
      <c r="T80" s="649"/>
      <c r="U80" s="649"/>
      <c r="V80" s="649"/>
      <c r="W80" s="649"/>
      <c r="X80" s="649"/>
      <c r="Y80" s="649"/>
      <c r="Z80" s="649"/>
      <c r="AA80" s="649"/>
      <c r="AB80" s="649"/>
      <c r="AC80" s="649"/>
      <c r="AD80" s="649"/>
      <c r="AE80" s="649"/>
      <c r="AF80" s="649"/>
    </row>
    <row r="81" spans="2:32">
      <c r="B81" s="10" t="str">
        <f>IF(入力シート!D159="","",入力シート!B159)</f>
        <v/>
      </c>
      <c r="C81" s="649" t="str">
        <f>IF(B81="","",VLOOKUP(B81,入力シート!$B$153:$BE$182,13,FALSE))</f>
        <v/>
      </c>
      <c r="D81" s="649"/>
      <c r="E81" s="649"/>
      <c r="F81" s="649"/>
      <c r="G81" s="649"/>
      <c r="H81" s="649"/>
      <c r="I81" s="649"/>
      <c r="J81" s="649"/>
      <c r="K81" s="649"/>
      <c r="L81" s="649"/>
      <c r="M81" s="649"/>
      <c r="N81" s="649"/>
      <c r="O81" s="649"/>
      <c r="P81" s="649"/>
      <c r="Q81" s="649"/>
      <c r="R81" s="649"/>
      <c r="S81" s="649"/>
      <c r="T81" s="649"/>
      <c r="U81" s="649"/>
      <c r="V81" s="649"/>
      <c r="W81" s="649"/>
      <c r="X81" s="649"/>
      <c r="Y81" s="649"/>
      <c r="Z81" s="649"/>
      <c r="AA81" s="649"/>
      <c r="AB81" s="649"/>
      <c r="AC81" s="649"/>
      <c r="AD81" s="649"/>
      <c r="AE81" s="649"/>
      <c r="AF81" s="649"/>
    </row>
    <row r="82" spans="2:32">
      <c r="B82" s="10" t="str">
        <f>IF(入力シート!D160="","",入力シート!B160)</f>
        <v/>
      </c>
      <c r="C82" s="649" t="str">
        <f>IF(B82="","",VLOOKUP(B82,入力シート!$B$153:$BE$182,13,FALSE))</f>
        <v/>
      </c>
      <c r="D82" s="649"/>
      <c r="E82" s="649"/>
      <c r="F82" s="649"/>
      <c r="G82" s="649"/>
      <c r="H82" s="649"/>
      <c r="I82" s="649"/>
      <c r="J82" s="649"/>
      <c r="K82" s="649"/>
      <c r="L82" s="649"/>
      <c r="M82" s="649"/>
      <c r="N82" s="649"/>
      <c r="O82" s="649"/>
      <c r="P82" s="649"/>
      <c r="Q82" s="649"/>
      <c r="R82" s="649"/>
      <c r="S82" s="649"/>
      <c r="T82" s="649"/>
      <c r="U82" s="649"/>
      <c r="V82" s="649"/>
      <c r="W82" s="649"/>
      <c r="X82" s="649"/>
      <c r="Y82" s="649"/>
      <c r="Z82" s="649"/>
      <c r="AA82" s="649"/>
      <c r="AB82" s="649"/>
      <c r="AC82" s="649"/>
      <c r="AD82" s="649"/>
      <c r="AE82" s="649"/>
      <c r="AF82" s="649"/>
    </row>
    <row r="83" spans="2:32">
      <c r="B83" s="10" t="str">
        <f>IF(入力シート!D161="","",入力シート!B161)</f>
        <v/>
      </c>
      <c r="C83" s="649" t="str">
        <f>IF(B83="","",VLOOKUP(B83,入力シート!$B$153:$BE$182,13,FALSE))</f>
        <v/>
      </c>
      <c r="D83" s="649"/>
      <c r="E83" s="649"/>
      <c r="F83" s="649"/>
      <c r="G83" s="649"/>
      <c r="H83" s="649"/>
      <c r="I83" s="649"/>
      <c r="J83" s="649"/>
      <c r="K83" s="649"/>
      <c r="L83" s="649"/>
      <c r="M83" s="649"/>
      <c r="N83" s="649"/>
      <c r="O83" s="649"/>
      <c r="P83" s="649"/>
      <c r="Q83" s="649"/>
      <c r="R83" s="649"/>
      <c r="S83" s="649"/>
      <c r="T83" s="649"/>
      <c r="U83" s="649"/>
      <c r="V83" s="649"/>
      <c r="W83" s="649"/>
      <c r="X83" s="649"/>
      <c r="Y83" s="649"/>
      <c r="Z83" s="649"/>
      <c r="AA83" s="649"/>
      <c r="AB83" s="649"/>
      <c r="AC83" s="649"/>
      <c r="AD83" s="649"/>
      <c r="AE83" s="649"/>
      <c r="AF83" s="649"/>
    </row>
    <row r="84" spans="2:32">
      <c r="B84" s="10" t="str">
        <f>IF(入力シート!D162="","",入力シート!B162)</f>
        <v/>
      </c>
      <c r="C84" s="649" t="str">
        <f>IF(B84="","",VLOOKUP(B84,入力シート!$B$153:$BE$182,13,FALSE))</f>
        <v/>
      </c>
      <c r="D84" s="649"/>
      <c r="E84" s="649"/>
      <c r="F84" s="649"/>
      <c r="G84" s="649"/>
      <c r="H84" s="649"/>
      <c r="I84" s="649"/>
      <c r="J84" s="649"/>
      <c r="K84" s="649"/>
      <c r="L84" s="649"/>
      <c r="M84" s="649"/>
      <c r="N84" s="649"/>
      <c r="O84" s="649"/>
      <c r="P84" s="649"/>
      <c r="Q84" s="649"/>
      <c r="R84" s="649"/>
      <c r="S84" s="649"/>
      <c r="T84" s="649"/>
      <c r="U84" s="649"/>
      <c r="V84" s="649"/>
      <c r="W84" s="649"/>
      <c r="X84" s="649"/>
      <c r="Y84" s="649"/>
      <c r="Z84" s="649"/>
      <c r="AA84" s="649"/>
      <c r="AB84" s="649"/>
      <c r="AC84" s="649"/>
      <c r="AD84" s="649"/>
      <c r="AE84" s="649"/>
      <c r="AF84" s="649"/>
    </row>
    <row r="85" spans="2:32">
      <c r="B85" s="10" t="str">
        <f>IF(入力シート!D163="","",入力シート!B163)</f>
        <v/>
      </c>
      <c r="C85" s="649" t="str">
        <f>IF(B85="","",VLOOKUP(B85,入力シート!$B$153:$BE$182,13,FALSE))</f>
        <v/>
      </c>
      <c r="D85" s="649"/>
      <c r="E85" s="649"/>
      <c r="F85" s="649"/>
      <c r="G85" s="649"/>
      <c r="H85" s="649"/>
      <c r="I85" s="649"/>
      <c r="J85" s="649"/>
      <c r="K85" s="649"/>
      <c r="L85" s="649"/>
      <c r="M85" s="649"/>
      <c r="N85" s="649"/>
      <c r="O85" s="649"/>
      <c r="P85" s="649"/>
      <c r="Q85" s="649"/>
      <c r="R85" s="649"/>
      <c r="S85" s="649"/>
      <c r="T85" s="649"/>
      <c r="U85" s="649"/>
      <c r="V85" s="649"/>
      <c r="W85" s="649"/>
      <c r="X85" s="649"/>
      <c r="Y85" s="649"/>
      <c r="Z85" s="649"/>
      <c r="AA85" s="649"/>
      <c r="AB85" s="649"/>
      <c r="AC85" s="649"/>
      <c r="AD85" s="649"/>
      <c r="AE85" s="649"/>
      <c r="AF85" s="649"/>
    </row>
    <row r="86" spans="2:32">
      <c r="B86" s="10" t="str">
        <f>IF(入力シート!D164="","",入力シート!B164)</f>
        <v/>
      </c>
      <c r="C86" s="649" t="str">
        <f>IF(B86="","",VLOOKUP(B86,入力シート!$B$153:$BE$182,13,FALSE))</f>
        <v/>
      </c>
      <c r="D86" s="649"/>
      <c r="E86" s="649"/>
      <c r="F86" s="649"/>
      <c r="G86" s="649"/>
      <c r="H86" s="649"/>
      <c r="I86" s="649"/>
      <c r="J86" s="649"/>
      <c r="K86" s="649"/>
      <c r="L86" s="649"/>
      <c r="M86" s="649"/>
      <c r="N86" s="649"/>
      <c r="O86" s="649"/>
      <c r="P86" s="649"/>
      <c r="Q86" s="649"/>
      <c r="R86" s="649"/>
      <c r="S86" s="649"/>
      <c r="T86" s="649"/>
      <c r="U86" s="649"/>
      <c r="V86" s="649"/>
      <c r="W86" s="649"/>
      <c r="X86" s="649"/>
      <c r="Y86" s="649"/>
      <c r="Z86" s="649"/>
      <c r="AA86" s="649"/>
      <c r="AB86" s="649"/>
      <c r="AC86" s="649"/>
      <c r="AD86" s="649"/>
      <c r="AE86" s="649"/>
      <c r="AF86" s="649"/>
    </row>
    <row r="87" spans="2:32">
      <c r="B87" s="10" t="str">
        <f>IF(入力シート!D165="","",入力シート!B165)</f>
        <v/>
      </c>
      <c r="C87" s="649" t="str">
        <f>IF(B87="","",VLOOKUP(B87,入力シート!$B$153:$BE$182,13,FALSE))</f>
        <v/>
      </c>
      <c r="D87" s="649"/>
      <c r="E87" s="649"/>
      <c r="F87" s="649"/>
      <c r="G87" s="649"/>
      <c r="H87" s="649"/>
      <c r="I87" s="649"/>
      <c r="J87" s="649"/>
      <c r="K87" s="649"/>
      <c r="L87" s="649"/>
      <c r="M87" s="649"/>
      <c r="N87" s="649"/>
      <c r="O87" s="649"/>
      <c r="P87" s="649"/>
      <c r="Q87" s="649"/>
      <c r="R87" s="649"/>
      <c r="S87" s="649"/>
      <c r="T87" s="649"/>
      <c r="U87" s="649"/>
      <c r="V87" s="649"/>
      <c r="W87" s="649"/>
      <c r="X87" s="649"/>
      <c r="Y87" s="649"/>
      <c r="Z87" s="649"/>
      <c r="AA87" s="649"/>
      <c r="AB87" s="649"/>
      <c r="AC87" s="649"/>
      <c r="AD87" s="649"/>
      <c r="AE87" s="649"/>
      <c r="AF87" s="649"/>
    </row>
    <row r="88" spans="2:32">
      <c r="B88" s="10" t="str">
        <f>IF(入力シート!D166="","",入力シート!B166)</f>
        <v/>
      </c>
      <c r="C88" s="649" t="str">
        <f>IF(B88="","",VLOOKUP(B88,入力シート!$B$153:$BE$182,13,FALSE))</f>
        <v/>
      </c>
      <c r="D88" s="649"/>
      <c r="E88" s="649"/>
      <c r="F88" s="649"/>
      <c r="G88" s="649"/>
      <c r="H88" s="649"/>
      <c r="I88" s="649"/>
      <c r="J88" s="649"/>
      <c r="K88" s="649"/>
      <c r="L88" s="649"/>
      <c r="M88" s="649"/>
      <c r="N88" s="649"/>
      <c r="O88" s="649"/>
      <c r="P88" s="649"/>
      <c r="Q88" s="649"/>
      <c r="R88" s="649"/>
      <c r="S88" s="649"/>
      <c r="T88" s="649"/>
      <c r="U88" s="649"/>
      <c r="V88" s="649"/>
      <c r="W88" s="649"/>
      <c r="X88" s="649"/>
      <c r="Y88" s="649"/>
      <c r="Z88" s="649"/>
      <c r="AA88" s="649"/>
      <c r="AB88" s="649"/>
      <c r="AC88" s="649"/>
      <c r="AD88" s="649"/>
      <c r="AE88" s="649"/>
      <c r="AF88" s="649"/>
    </row>
    <row r="89" spans="2:32">
      <c r="B89" s="10" t="str">
        <f>IF(入力シート!D167="","",入力シート!B167)</f>
        <v/>
      </c>
      <c r="C89" s="649" t="str">
        <f>IF(B89="","",VLOOKUP(B89,入力シート!$B$153:$BE$182,13,FALSE))</f>
        <v/>
      </c>
      <c r="D89" s="649"/>
      <c r="E89" s="649"/>
      <c r="F89" s="649"/>
      <c r="G89" s="649"/>
      <c r="H89" s="649"/>
      <c r="I89" s="649"/>
      <c r="J89" s="649"/>
      <c r="K89" s="649"/>
      <c r="L89" s="649"/>
      <c r="M89" s="649"/>
      <c r="N89" s="649"/>
      <c r="O89" s="649"/>
      <c r="P89" s="649"/>
      <c r="Q89" s="649"/>
      <c r="R89" s="649"/>
      <c r="S89" s="649"/>
      <c r="T89" s="649"/>
      <c r="U89" s="649"/>
      <c r="V89" s="649"/>
      <c r="W89" s="649"/>
      <c r="X89" s="649"/>
      <c r="Y89" s="649"/>
      <c r="Z89" s="649"/>
      <c r="AA89" s="649"/>
      <c r="AB89" s="649"/>
      <c r="AC89" s="649"/>
      <c r="AD89" s="649"/>
      <c r="AE89" s="649"/>
      <c r="AF89" s="649"/>
    </row>
    <row r="90" spans="2:32">
      <c r="B90" s="10" t="str">
        <f>IF(入力シート!D168="","",入力シート!B168)</f>
        <v/>
      </c>
      <c r="C90" s="649" t="str">
        <f>IF(B90="","",VLOOKUP(B90,入力シート!$B$153:$BE$182,13,FALSE))</f>
        <v/>
      </c>
      <c r="D90" s="649"/>
      <c r="E90" s="649"/>
      <c r="F90" s="649"/>
      <c r="G90" s="649"/>
      <c r="H90" s="649"/>
      <c r="I90" s="649"/>
      <c r="J90" s="649"/>
      <c r="K90" s="649"/>
      <c r="L90" s="649"/>
      <c r="M90" s="649"/>
      <c r="N90" s="649"/>
      <c r="O90" s="649"/>
      <c r="P90" s="649"/>
      <c r="Q90" s="649"/>
      <c r="R90" s="649"/>
      <c r="S90" s="649"/>
      <c r="T90" s="649"/>
      <c r="U90" s="649"/>
      <c r="V90" s="649"/>
      <c r="W90" s="649"/>
      <c r="X90" s="649"/>
      <c r="Y90" s="649"/>
      <c r="Z90" s="649"/>
      <c r="AA90" s="649"/>
      <c r="AB90" s="649"/>
      <c r="AC90" s="649"/>
      <c r="AD90" s="649"/>
      <c r="AE90" s="649"/>
      <c r="AF90" s="649"/>
    </row>
    <row r="91" spans="2:32">
      <c r="B91" s="10" t="str">
        <f>IF(入力シート!D169="","",入力シート!B169)</f>
        <v/>
      </c>
      <c r="C91" s="649" t="str">
        <f>IF(B91="","",VLOOKUP(B91,入力シート!$B$153:$BE$182,13,FALSE))</f>
        <v/>
      </c>
      <c r="D91" s="649"/>
      <c r="E91" s="649"/>
      <c r="F91" s="649"/>
      <c r="G91" s="649"/>
      <c r="H91" s="649"/>
      <c r="I91" s="649"/>
      <c r="J91" s="649"/>
      <c r="K91" s="649"/>
      <c r="L91" s="649"/>
      <c r="M91" s="649"/>
      <c r="N91" s="649"/>
      <c r="O91" s="649"/>
      <c r="P91" s="649"/>
      <c r="Q91" s="649"/>
      <c r="R91" s="649"/>
      <c r="S91" s="649"/>
      <c r="T91" s="649"/>
      <c r="U91" s="649"/>
      <c r="V91" s="649"/>
      <c r="W91" s="649"/>
      <c r="X91" s="649"/>
      <c r="Y91" s="649"/>
      <c r="Z91" s="649"/>
      <c r="AA91" s="649"/>
      <c r="AB91" s="649"/>
      <c r="AC91" s="649"/>
      <c r="AD91" s="649"/>
      <c r="AE91" s="649"/>
      <c r="AF91" s="649"/>
    </row>
    <row r="92" spans="2:32">
      <c r="B92" s="10" t="str">
        <f>IF(入力シート!D170="","",入力シート!B170)</f>
        <v/>
      </c>
      <c r="C92" s="649" t="str">
        <f>IF(B92="","",VLOOKUP(B92,入力シート!$B$153:$BE$182,13,FALSE))</f>
        <v/>
      </c>
      <c r="D92" s="649"/>
      <c r="E92" s="649"/>
      <c r="F92" s="649"/>
      <c r="G92" s="649"/>
      <c r="H92" s="649"/>
      <c r="I92" s="649"/>
      <c r="J92" s="649"/>
      <c r="K92" s="649"/>
      <c r="L92" s="649"/>
      <c r="M92" s="649"/>
      <c r="N92" s="649"/>
      <c r="O92" s="649"/>
      <c r="P92" s="649"/>
      <c r="Q92" s="649"/>
      <c r="R92" s="649"/>
      <c r="S92" s="649"/>
      <c r="T92" s="649"/>
      <c r="U92" s="649"/>
      <c r="V92" s="649"/>
      <c r="W92" s="649"/>
      <c r="X92" s="649"/>
      <c r="Y92" s="649"/>
      <c r="Z92" s="649"/>
      <c r="AA92" s="649"/>
      <c r="AB92" s="649"/>
      <c r="AC92" s="649"/>
      <c r="AD92" s="649"/>
      <c r="AE92" s="649"/>
      <c r="AF92" s="649"/>
    </row>
    <row r="93" spans="2:32">
      <c r="B93" s="10" t="str">
        <f>IF(入力シート!D171="","",入力シート!B171)</f>
        <v/>
      </c>
      <c r="C93" s="649" t="str">
        <f>IF(B93="","",VLOOKUP(B93,入力シート!$B$153:$BE$182,13,FALSE))</f>
        <v/>
      </c>
      <c r="D93" s="649"/>
      <c r="E93" s="649"/>
      <c r="F93" s="649"/>
      <c r="G93" s="649"/>
      <c r="H93" s="649"/>
      <c r="I93" s="649"/>
      <c r="J93" s="649"/>
      <c r="K93" s="649"/>
      <c r="L93" s="649"/>
      <c r="M93" s="649"/>
      <c r="N93" s="649"/>
      <c r="O93" s="649"/>
      <c r="P93" s="649"/>
      <c r="Q93" s="649"/>
      <c r="R93" s="649"/>
      <c r="S93" s="649"/>
      <c r="T93" s="649"/>
      <c r="U93" s="649"/>
      <c r="V93" s="649"/>
      <c r="W93" s="649"/>
      <c r="X93" s="649"/>
      <c r="Y93" s="649"/>
      <c r="Z93" s="649"/>
      <c r="AA93" s="649"/>
      <c r="AB93" s="649"/>
      <c r="AC93" s="649"/>
      <c r="AD93" s="649"/>
      <c r="AE93" s="649"/>
      <c r="AF93" s="649"/>
    </row>
    <row r="94" spans="2:32">
      <c r="B94" s="10" t="str">
        <f>IF(入力シート!D172="","",入力シート!B172)</f>
        <v/>
      </c>
      <c r="C94" s="649" t="str">
        <f>IF(B94="","",VLOOKUP(B94,入力シート!$B$153:$BE$182,13,FALSE))</f>
        <v/>
      </c>
      <c r="D94" s="649"/>
      <c r="E94" s="649"/>
      <c r="F94" s="649"/>
      <c r="G94" s="649"/>
      <c r="H94" s="649"/>
      <c r="I94" s="649"/>
      <c r="J94" s="649"/>
      <c r="K94" s="649"/>
      <c r="L94" s="649"/>
      <c r="M94" s="649"/>
      <c r="N94" s="649"/>
      <c r="O94" s="649"/>
      <c r="P94" s="649"/>
      <c r="Q94" s="649"/>
      <c r="R94" s="649"/>
      <c r="S94" s="649"/>
      <c r="T94" s="649"/>
      <c r="U94" s="649"/>
      <c r="V94" s="649"/>
      <c r="W94" s="649"/>
      <c r="X94" s="649"/>
      <c r="Y94" s="649"/>
      <c r="Z94" s="649"/>
      <c r="AA94" s="649"/>
      <c r="AB94" s="649"/>
      <c r="AC94" s="649"/>
      <c r="AD94" s="649"/>
      <c r="AE94" s="649"/>
      <c r="AF94" s="649"/>
    </row>
    <row r="95" spans="2:32">
      <c r="B95" s="10" t="str">
        <f>IF(入力シート!D173="","",入力シート!B173)</f>
        <v/>
      </c>
      <c r="C95" s="649" t="str">
        <f>IF(B95="","",VLOOKUP(B95,入力シート!$B$153:$BE$182,13,FALSE))</f>
        <v/>
      </c>
      <c r="D95" s="649"/>
      <c r="E95" s="649"/>
      <c r="F95" s="649"/>
      <c r="G95" s="649"/>
      <c r="H95" s="649"/>
      <c r="I95" s="649"/>
      <c r="J95" s="649"/>
      <c r="K95" s="649"/>
      <c r="L95" s="649"/>
      <c r="M95" s="649"/>
      <c r="N95" s="649"/>
      <c r="O95" s="649"/>
      <c r="P95" s="649"/>
      <c r="Q95" s="649"/>
      <c r="R95" s="649"/>
      <c r="S95" s="649"/>
      <c r="T95" s="649"/>
      <c r="U95" s="649"/>
      <c r="V95" s="649"/>
      <c r="W95" s="649"/>
      <c r="X95" s="649"/>
      <c r="Y95" s="649"/>
      <c r="Z95" s="649"/>
      <c r="AA95" s="649"/>
      <c r="AB95" s="649"/>
      <c r="AC95" s="649"/>
      <c r="AD95" s="649"/>
      <c r="AE95" s="649"/>
      <c r="AF95" s="649"/>
    </row>
    <row r="96" spans="2:32">
      <c r="B96" s="10" t="str">
        <f>IF(入力シート!D174="","",入力シート!B174)</f>
        <v/>
      </c>
      <c r="C96" s="649" t="str">
        <f>IF(B96="","",VLOOKUP(B96,入力シート!$B$153:$BE$182,13,FALSE))</f>
        <v/>
      </c>
      <c r="D96" s="649"/>
      <c r="E96" s="649"/>
      <c r="F96" s="649"/>
      <c r="G96" s="649"/>
      <c r="H96" s="649"/>
      <c r="I96" s="649"/>
      <c r="J96" s="649"/>
      <c r="K96" s="649"/>
      <c r="L96" s="649"/>
      <c r="M96" s="649"/>
      <c r="N96" s="649"/>
      <c r="O96" s="649"/>
      <c r="P96" s="649"/>
      <c r="Q96" s="649"/>
      <c r="R96" s="649"/>
      <c r="S96" s="649"/>
      <c r="T96" s="649"/>
      <c r="U96" s="649"/>
      <c r="V96" s="649"/>
      <c r="W96" s="649"/>
      <c r="X96" s="649"/>
      <c r="Y96" s="649"/>
      <c r="Z96" s="649"/>
      <c r="AA96" s="649"/>
      <c r="AB96" s="649"/>
      <c r="AC96" s="649"/>
      <c r="AD96" s="649"/>
      <c r="AE96" s="649"/>
      <c r="AF96" s="649"/>
    </row>
    <row r="97" spans="2:32">
      <c r="B97" s="10" t="str">
        <f>IF(入力シート!D175="","",入力シート!B175)</f>
        <v/>
      </c>
      <c r="C97" s="649" t="str">
        <f>IF(B97="","",VLOOKUP(B97,入力シート!$B$153:$BE$182,13,FALSE))</f>
        <v/>
      </c>
      <c r="D97" s="649"/>
      <c r="E97" s="649"/>
      <c r="F97" s="649"/>
      <c r="G97" s="649"/>
      <c r="H97" s="649"/>
      <c r="I97" s="649"/>
      <c r="J97" s="649"/>
      <c r="K97" s="649"/>
      <c r="L97" s="649"/>
      <c r="M97" s="649"/>
      <c r="N97" s="649"/>
      <c r="O97" s="649"/>
      <c r="P97" s="649"/>
      <c r="Q97" s="649"/>
      <c r="R97" s="649"/>
      <c r="S97" s="649"/>
      <c r="T97" s="649"/>
      <c r="U97" s="649"/>
      <c r="V97" s="649"/>
      <c r="W97" s="649"/>
      <c r="X97" s="649"/>
      <c r="Y97" s="649"/>
      <c r="Z97" s="649"/>
      <c r="AA97" s="649"/>
      <c r="AB97" s="649"/>
      <c r="AC97" s="649"/>
      <c r="AD97" s="649"/>
      <c r="AE97" s="649"/>
      <c r="AF97" s="649"/>
    </row>
    <row r="98" spans="2:32">
      <c r="B98" s="10" t="str">
        <f>IF(入力シート!D176="","",入力シート!B176)</f>
        <v/>
      </c>
      <c r="C98" s="649" t="str">
        <f>IF(B98="","",VLOOKUP(B98,入力シート!$B$153:$BE$182,13,FALSE))</f>
        <v/>
      </c>
      <c r="D98" s="649"/>
      <c r="E98" s="649"/>
      <c r="F98" s="649"/>
      <c r="G98" s="649"/>
      <c r="H98" s="649"/>
      <c r="I98" s="649"/>
      <c r="J98" s="649"/>
      <c r="K98" s="649"/>
      <c r="L98" s="649"/>
      <c r="M98" s="649"/>
      <c r="N98" s="649"/>
      <c r="O98" s="649"/>
      <c r="P98" s="649"/>
      <c r="Q98" s="649"/>
      <c r="R98" s="649"/>
      <c r="S98" s="649"/>
      <c r="T98" s="649"/>
      <c r="U98" s="649"/>
      <c r="V98" s="649"/>
      <c r="W98" s="649"/>
      <c r="X98" s="649"/>
      <c r="Y98" s="649"/>
      <c r="Z98" s="649"/>
      <c r="AA98" s="649"/>
      <c r="AB98" s="649"/>
      <c r="AC98" s="649"/>
      <c r="AD98" s="649"/>
      <c r="AE98" s="649"/>
      <c r="AF98" s="649"/>
    </row>
    <row r="99" spans="2:32">
      <c r="B99" s="10" t="str">
        <f>IF(入力シート!D177="","",入力シート!B177)</f>
        <v/>
      </c>
      <c r="C99" s="649" t="str">
        <f>IF(B99="","",VLOOKUP(B99,入力シート!$B$153:$BE$182,13,FALSE))</f>
        <v/>
      </c>
      <c r="D99" s="649"/>
      <c r="E99" s="649"/>
      <c r="F99" s="649"/>
      <c r="G99" s="649"/>
      <c r="H99" s="649"/>
      <c r="I99" s="649"/>
      <c r="J99" s="649"/>
      <c r="K99" s="649"/>
      <c r="L99" s="649"/>
      <c r="M99" s="649"/>
      <c r="N99" s="649"/>
      <c r="O99" s="649"/>
      <c r="P99" s="649"/>
      <c r="Q99" s="649"/>
      <c r="R99" s="649"/>
      <c r="S99" s="649"/>
      <c r="T99" s="649"/>
      <c r="U99" s="649"/>
      <c r="V99" s="649"/>
      <c r="W99" s="649"/>
      <c r="X99" s="649"/>
      <c r="Y99" s="649"/>
      <c r="Z99" s="649"/>
      <c r="AA99" s="649"/>
      <c r="AB99" s="649"/>
      <c r="AC99" s="649"/>
      <c r="AD99" s="649"/>
      <c r="AE99" s="649"/>
      <c r="AF99" s="649"/>
    </row>
    <row r="100" spans="2:32">
      <c r="B100" s="10" t="str">
        <f>IF(入力シート!D178="","",入力シート!B178)</f>
        <v/>
      </c>
      <c r="C100" s="649" t="str">
        <f>IF(B100="","",VLOOKUP(B100,入力シート!$B$153:$BE$182,13,FALSE))</f>
        <v/>
      </c>
      <c r="D100" s="649"/>
      <c r="E100" s="649"/>
      <c r="F100" s="649"/>
      <c r="G100" s="649"/>
      <c r="H100" s="649"/>
      <c r="I100" s="649"/>
      <c r="J100" s="649"/>
      <c r="K100" s="649"/>
      <c r="L100" s="649"/>
      <c r="M100" s="649"/>
      <c r="N100" s="649"/>
      <c r="O100" s="649"/>
      <c r="P100" s="649"/>
      <c r="Q100" s="649"/>
      <c r="R100" s="649"/>
      <c r="S100" s="649"/>
      <c r="T100" s="649"/>
      <c r="U100" s="649"/>
      <c r="V100" s="649"/>
      <c r="W100" s="649"/>
      <c r="X100" s="649"/>
      <c r="Y100" s="649"/>
      <c r="Z100" s="649"/>
      <c r="AA100" s="649"/>
      <c r="AB100" s="649"/>
      <c r="AC100" s="649"/>
      <c r="AD100" s="649"/>
      <c r="AE100" s="649"/>
      <c r="AF100" s="649"/>
    </row>
    <row r="101" spans="2:32">
      <c r="B101" s="10" t="str">
        <f>IF(入力シート!D179="","",入力シート!B179)</f>
        <v/>
      </c>
      <c r="C101" s="649" t="str">
        <f>IF(B101="","",VLOOKUP(B101,入力シート!$B$153:$BE$182,13,FALSE))</f>
        <v/>
      </c>
      <c r="D101" s="649"/>
      <c r="E101" s="649"/>
      <c r="F101" s="649"/>
      <c r="G101" s="649"/>
      <c r="H101" s="649"/>
      <c r="I101" s="649"/>
      <c r="J101" s="649"/>
      <c r="K101" s="649"/>
      <c r="L101" s="649"/>
      <c r="M101" s="649"/>
      <c r="N101" s="649"/>
      <c r="O101" s="649"/>
      <c r="P101" s="649"/>
      <c r="Q101" s="649"/>
      <c r="R101" s="649"/>
      <c r="S101" s="649"/>
      <c r="T101" s="649"/>
      <c r="U101" s="649"/>
      <c r="V101" s="649"/>
      <c r="W101" s="649"/>
      <c r="X101" s="649"/>
      <c r="Y101" s="649"/>
      <c r="Z101" s="649"/>
      <c r="AA101" s="649"/>
      <c r="AB101" s="649"/>
      <c r="AC101" s="649"/>
      <c r="AD101" s="649"/>
      <c r="AE101" s="649"/>
      <c r="AF101" s="649"/>
    </row>
    <row r="102" spans="2:32">
      <c r="B102" s="10" t="str">
        <f>IF(入力シート!D180="","",入力シート!B180)</f>
        <v/>
      </c>
      <c r="C102" s="649" t="str">
        <f>IF(B102="","",VLOOKUP(B102,入力シート!$B$153:$BE$182,13,FALSE))</f>
        <v/>
      </c>
      <c r="D102" s="649"/>
      <c r="E102" s="649"/>
      <c r="F102" s="649"/>
      <c r="G102" s="649"/>
      <c r="H102" s="649"/>
      <c r="I102" s="649"/>
      <c r="J102" s="649"/>
      <c r="K102" s="649"/>
      <c r="L102" s="649"/>
      <c r="M102" s="649"/>
      <c r="N102" s="649"/>
      <c r="O102" s="649"/>
      <c r="P102" s="649"/>
      <c r="Q102" s="649"/>
      <c r="R102" s="649"/>
      <c r="S102" s="649"/>
      <c r="T102" s="649"/>
      <c r="U102" s="649"/>
      <c r="V102" s="649"/>
      <c r="W102" s="649"/>
      <c r="X102" s="649"/>
      <c r="Y102" s="649"/>
      <c r="Z102" s="649"/>
      <c r="AA102" s="649"/>
      <c r="AB102" s="649"/>
      <c r="AC102" s="649"/>
      <c r="AD102" s="649"/>
      <c r="AE102" s="649"/>
      <c r="AF102" s="649"/>
    </row>
    <row r="103" spans="2:32">
      <c r="B103" s="10" t="str">
        <f>IF(入力シート!D181="","",入力シート!B181)</f>
        <v/>
      </c>
      <c r="C103" s="649" t="str">
        <f>IF(B103="","",VLOOKUP(B103,入力シート!$B$153:$BE$182,13,FALSE))</f>
        <v/>
      </c>
      <c r="D103" s="649"/>
      <c r="E103" s="649"/>
      <c r="F103" s="649"/>
      <c r="G103" s="649"/>
      <c r="H103" s="649"/>
      <c r="I103" s="649"/>
      <c r="J103" s="649"/>
      <c r="K103" s="649"/>
      <c r="L103" s="649"/>
      <c r="M103" s="649"/>
      <c r="N103" s="649"/>
      <c r="O103" s="649"/>
      <c r="P103" s="649"/>
      <c r="Q103" s="649"/>
      <c r="R103" s="649"/>
      <c r="S103" s="649"/>
      <c r="T103" s="649"/>
      <c r="U103" s="649"/>
      <c r="V103" s="649"/>
      <c r="W103" s="649"/>
      <c r="X103" s="649"/>
      <c r="Y103" s="649"/>
      <c r="Z103" s="649"/>
      <c r="AA103" s="649"/>
      <c r="AB103" s="649"/>
      <c r="AC103" s="649"/>
      <c r="AD103" s="649"/>
      <c r="AE103" s="649"/>
      <c r="AF103" s="649"/>
    </row>
    <row r="104" spans="2:32">
      <c r="B104" s="10" t="str">
        <f>IF(入力シート!D182="","",入力シート!B182)</f>
        <v/>
      </c>
      <c r="C104" s="649" t="str">
        <f>IF(B104="","",VLOOKUP(B104,入力シート!$B$153:$BE$182,13,FALSE))</f>
        <v/>
      </c>
      <c r="D104" s="649"/>
      <c r="E104" s="649"/>
      <c r="F104" s="649"/>
      <c r="G104" s="649"/>
      <c r="H104" s="649"/>
      <c r="I104" s="649"/>
      <c r="J104" s="649"/>
      <c r="K104" s="649"/>
      <c r="L104" s="649"/>
      <c r="M104" s="649"/>
      <c r="N104" s="649"/>
      <c r="O104" s="649"/>
      <c r="P104" s="649"/>
      <c r="Q104" s="649"/>
      <c r="R104" s="649"/>
      <c r="S104" s="649"/>
      <c r="T104" s="649"/>
      <c r="U104" s="649"/>
      <c r="V104" s="649"/>
      <c r="W104" s="649"/>
      <c r="X104" s="649"/>
      <c r="Y104" s="649"/>
      <c r="Z104" s="649"/>
      <c r="AA104" s="649"/>
      <c r="AB104" s="649"/>
      <c r="AC104" s="649"/>
      <c r="AD104" s="649"/>
      <c r="AE104" s="649"/>
      <c r="AF104" s="649"/>
    </row>
    <row r="106" spans="2:32">
      <c r="B106" s="362" t="s">
        <v>330</v>
      </c>
      <c r="C106" s="371"/>
      <c r="D106" s="371"/>
      <c r="E106" s="371"/>
      <c r="F106" s="371"/>
      <c r="G106" s="371"/>
      <c r="H106" s="371"/>
      <c r="I106" s="371"/>
      <c r="J106" s="371"/>
      <c r="K106" s="371"/>
      <c r="L106" s="371"/>
      <c r="M106" s="371"/>
      <c r="N106" s="371"/>
      <c r="O106" s="371"/>
      <c r="P106" s="371"/>
      <c r="Q106" s="371"/>
      <c r="R106" s="371"/>
      <c r="S106" s="371"/>
      <c r="T106" s="371"/>
      <c r="U106" s="371"/>
      <c r="V106" s="371"/>
      <c r="W106" s="371"/>
      <c r="X106" s="371"/>
      <c r="Y106" s="371"/>
      <c r="Z106" s="371"/>
      <c r="AA106" s="371"/>
      <c r="AB106" s="371"/>
      <c r="AC106" s="371"/>
      <c r="AD106" s="371"/>
      <c r="AE106" s="371"/>
      <c r="AF106" s="371"/>
    </row>
    <row r="107" spans="2:32">
      <c r="B107" s="10" t="str">
        <f>IF(入力シート!D153="","",入力シート!B153)</f>
        <v/>
      </c>
      <c r="C107" s="649" t="str">
        <f>IF(B107="","",VLOOKUP(B107,入力シート!$B$153:$BE$182,21,FALSE))</f>
        <v/>
      </c>
      <c r="D107" s="649"/>
      <c r="E107" s="649"/>
      <c r="F107" s="649"/>
      <c r="G107" s="649"/>
      <c r="H107" s="649"/>
      <c r="I107" s="649"/>
      <c r="J107" s="649"/>
      <c r="K107" s="649"/>
      <c r="L107" s="649"/>
      <c r="M107" s="649"/>
      <c r="N107" s="649"/>
      <c r="O107" s="649"/>
      <c r="P107" s="649"/>
      <c r="Q107" s="649"/>
      <c r="R107" s="649"/>
      <c r="S107" s="649"/>
      <c r="T107" s="649"/>
      <c r="U107" s="649"/>
      <c r="V107" s="649"/>
      <c r="W107" s="649"/>
      <c r="X107" s="649"/>
      <c r="Y107" s="649"/>
      <c r="Z107" s="649"/>
      <c r="AA107" s="649"/>
      <c r="AB107" s="649"/>
      <c r="AC107" s="649"/>
      <c r="AD107" s="649"/>
      <c r="AE107" s="649"/>
      <c r="AF107" s="649"/>
    </row>
    <row r="108" spans="2:32">
      <c r="B108" s="10" t="str">
        <f>IF(入力シート!D154="","",入力シート!B154)</f>
        <v/>
      </c>
      <c r="C108" s="649" t="str">
        <f>IF(B108="","",VLOOKUP(B108,入力シート!$B$153:$BE$182,21,FALSE))</f>
        <v/>
      </c>
      <c r="D108" s="649"/>
      <c r="E108" s="649"/>
      <c r="F108" s="649"/>
      <c r="G108" s="649"/>
      <c r="H108" s="649"/>
      <c r="I108" s="649"/>
      <c r="J108" s="649"/>
      <c r="K108" s="649"/>
      <c r="L108" s="649"/>
      <c r="M108" s="649"/>
      <c r="N108" s="649"/>
      <c r="O108" s="649"/>
      <c r="P108" s="649"/>
      <c r="Q108" s="649"/>
      <c r="R108" s="649"/>
      <c r="S108" s="649"/>
      <c r="T108" s="649"/>
      <c r="U108" s="649"/>
      <c r="V108" s="649"/>
      <c r="W108" s="649"/>
      <c r="X108" s="649"/>
      <c r="Y108" s="649"/>
      <c r="Z108" s="649"/>
      <c r="AA108" s="649"/>
      <c r="AB108" s="649"/>
      <c r="AC108" s="649"/>
      <c r="AD108" s="649"/>
      <c r="AE108" s="649"/>
      <c r="AF108" s="649"/>
    </row>
    <row r="109" spans="2:32">
      <c r="B109" s="10" t="str">
        <f>IF(入力シート!D155="","",入力シート!B155)</f>
        <v/>
      </c>
      <c r="C109" s="649" t="str">
        <f>IF(B109="","",VLOOKUP(B109,入力シート!$B$153:$BE$182,21,FALSE))</f>
        <v/>
      </c>
      <c r="D109" s="649"/>
      <c r="E109" s="649"/>
      <c r="F109" s="649"/>
      <c r="G109" s="649"/>
      <c r="H109" s="649"/>
      <c r="I109" s="649"/>
      <c r="J109" s="649"/>
      <c r="K109" s="649"/>
      <c r="L109" s="649"/>
      <c r="M109" s="649"/>
      <c r="N109" s="649"/>
      <c r="O109" s="649"/>
      <c r="P109" s="649"/>
      <c r="Q109" s="649"/>
      <c r="R109" s="649"/>
      <c r="S109" s="649"/>
      <c r="T109" s="649"/>
      <c r="U109" s="649"/>
      <c r="V109" s="649"/>
      <c r="W109" s="649"/>
      <c r="X109" s="649"/>
      <c r="Y109" s="649"/>
      <c r="Z109" s="649"/>
      <c r="AA109" s="649"/>
      <c r="AB109" s="649"/>
      <c r="AC109" s="649"/>
      <c r="AD109" s="649"/>
      <c r="AE109" s="649"/>
      <c r="AF109" s="649"/>
    </row>
    <row r="110" spans="2:32">
      <c r="B110" s="10" t="str">
        <f>IF(入力シート!D156="","",入力シート!B156)</f>
        <v/>
      </c>
      <c r="C110" s="649" t="str">
        <f>IF(B110="","",VLOOKUP(B110,入力シート!$B$153:$BE$182,21,FALSE))</f>
        <v/>
      </c>
      <c r="D110" s="649"/>
      <c r="E110" s="649"/>
      <c r="F110" s="649"/>
      <c r="G110" s="649"/>
      <c r="H110" s="649"/>
      <c r="I110" s="649"/>
      <c r="J110" s="649"/>
      <c r="K110" s="649"/>
      <c r="L110" s="649"/>
      <c r="M110" s="649"/>
      <c r="N110" s="649"/>
      <c r="O110" s="649"/>
      <c r="P110" s="649"/>
      <c r="Q110" s="649"/>
      <c r="R110" s="649"/>
      <c r="S110" s="649"/>
      <c r="T110" s="649"/>
      <c r="U110" s="649"/>
      <c r="V110" s="649"/>
      <c r="W110" s="649"/>
      <c r="X110" s="649"/>
      <c r="Y110" s="649"/>
      <c r="Z110" s="649"/>
      <c r="AA110" s="649"/>
      <c r="AB110" s="649"/>
      <c r="AC110" s="649"/>
      <c r="AD110" s="649"/>
      <c r="AE110" s="649"/>
      <c r="AF110" s="649"/>
    </row>
    <row r="111" spans="2:32">
      <c r="B111" s="10" t="str">
        <f>IF(入力シート!D157="","",入力シート!B157)</f>
        <v/>
      </c>
      <c r="C111" s="649" t="str">
        <f>IF(B111="","",VLOOKUP(B111,入力シート!$B$153:$BE$182,21,FALSE))</f>
        <v/>
      </c>
      <c r="D111" s="649"/>
      <c r="E111" s="649"/>
      <c r="F111" s="649"/>
      <c r="G111" s="649"/>
      <c r="H111" s="649"/>
      <c r="I111" s="649"/>
      <c r="J111" s="649"/>
      <c r="K111" s="649"/>
      <c r="L111" s="649"/>
      <c r="M111" s="649"/>
      <c r="N111" s="649"/>
      <c r="O111" s="649"/>
      <c r="P111" s="649"/>
      <c r="Q111" s="649"/>
      <c r="R111" s="649"/>
      <c r="S111" s="649"/>
      <c r="T111" s="649"/>
      <c r="U111" s="649"/>
      <c r="V111" s="649"/>
      <c r="W111" s="649"/>
      <c r="X111" s="649"/>
      <c r="Y111" s="649"/>
      <c r="Z111" s="649"/>
      <c r="AA111" s="649"/>
      <c r="AB111" s="649"/>
      <c r="AC111" s="649"/>
      <c r="AD111" s="649"/>
      <c r="AE111" s="649"/>
      <c r="AF111" s="649"/>
    </row>
    <row r="112" spans="2:32">
      <c r="B112" s="10" t="str">
        <f>IF(入力シート!D158="","",入力シート!B158)</f>
        <v/>
      </c>
      <c r="C112" s="649" t="str">
        <f>IF(B112="","",VLOOKUP(B112,入力シート!$B$153:$BE$182,21,FALSE))</f>
        <v/>
      </c>
      <c r="D112" s="649"/>
      <c r="E112" s="649"/>
      <c r="F112" s="649"/>
      <c r="G112" s="649"/>
      <c r="H112" s="649"/>
      <c r="I112" s="649"/>
      <c r="J112" s="649"/>
      <c r="K112" s="649"/>
      <c r="L112" s="649"/>
      <c r="M112" s="649"/>
      <c r="N112" s="649"/>
      <c r="O112" s="649"/>
      <c r="P112" s="649"/>
      <c r="Q112" s="649"/>
      <c r="R112" s="649"/>
      <c r="S112" s="649"/>
      <c r="T112" s="649"/>
      <c r="U112" s="649"/>
      <c r="V112" s="649"/>
      <c r="W112" s="649"/>
      <c r="X112" s="649"/>
      <c r="Y112" s="649"/>
      <c r="Z112" s="649"/>
      <c r="AA112" s="649"/>
      <c r="AB112" s="649"/>
      <c r="AC112" s="649"/>
      <c r="AD112" s="649"/>
      <c r="AE112" s="649"/>
      <c r="AF112" s="649"/>
    </row>
    <row r="113" spans="2:32">
      <c r="B113" s="10" t="str">
        <f>IF(入力シート!D159="","",入力シート!B159)</f>
        <v/>
      </c>
      <c r="C113" s="649" t="str">
        <f>IF(B113="","",VLOOKUP(B113,入力シート!$B$153:$BE$182,21,FALSE))</f>
        <v/>
      </c>
      <c r="D113" s="649"/>
      <c r="E113" s="649"/>
      <c r="F113" s="649"/>
      <c r="G113" s="649"/>
      <c r="H113" s="649"/>
      <c r="I113" s="649"/>
      <c r="J113" s="649"/>
      <c r="K113" s="649"/>
      <c r="L113" s="649"/>
      <c r="M113" s="649"/>
      <c r="N113" s="649"/>
      <c r="O113" s="649"/>
      <c r="P113" s="649"/>
      <c r="Q113" s="649"/>
      <c r="R113" s="649"/>
      <c r="S113" s="649"/>
      <c r="T113" s="649"/>
      <c r="U113" s="649"/>
      <c r="V113" s="649"/>
      <c r="W113" s="649"/>
      <c r="X113" s="649"/>
      <c r="Y113" s="649"/>
      <c r="Z113" s="649"/>
      <c r="AA113" s="649"/>
      <c r="AB113" s="649"/>
      <c r="AC113" s="649"/>
      <c r="AD113" s="649"/>
      <c r="AE113" s="649"/>
      <c r="AF113" s="649"/>
    </row>
    <row r="114" spans="2:32">
      <c r="B114" s="10" t="str">
        <f>IF(入力シート!D160="","",入力シート!B160)</f>
        <v/>
      </c>
      <c r="C114" s="649" t="str">
        <f>IF(B114="","",VLOOKUP(B114,入力シート!$B$153:$BE$182,21,FALSE))</f>
        <v/>
      </c>
      <c r="D114" s="649"/>
      <c r="E114" s="649"/>
      <c r="F114" s="649"/>
      <c r="G114" s="649"/>
      <c r="H114" s="649"/>
      <c r="I114" s="649"/>
      <c r="J114" s="649"/>
      <c r="K114" s="649"/>
      <c r="L114" s="649"/>
      <c r="M114" s="649"/>
      <c r="N114" s="649"/>
      <c r="O114" s="649"/>
      <c r="P114" s="649"/>
      <c r="Q114" s="649"/>
      <c r="R114" s="649"/>
      <c r="S114" s="649"/>
      <c r="T114" s="649"/>
      <c r="U114" s="649"/>
      <c r="V114" s="649"/>
      <c r="W114" s="649"/>
      <c r="X114" s="649"/>
      <c r="Y114" s="649"/>
      <c r="Z114" s="649"/>
      <c r="AA114" s="649"/>
      <c r="AB114" s="649"/>
      <c r="AC114" s="649"/>
      <c r="AD114" s="649"/>
      <c r="AE114" s="649"/>
      <c r="AF114" s="649"/>
    </row>
    <row r="115" spans="2:32">
      <c r="B115" s="10" t="str">
        <f>IF(入力シート!D161="","",入力シート!B161)</f>
        <v/>
      </c>
      <c r="C115" s="649" t="str">
        <f>IF(B115="","",VLOOKUP(B115,入力シート!$B$153:$BE$182,21,FALSE))</f>
        <v/>
      </c>
      <c r="D115" s="649"/>
      <c r="E115" s="649"/>
      <c r="F115" s="649"/>
      <c r="G115" s="649"/>
      <c r="H115" s="649"/>
      <c r="I115" s="649"/>
      <c r="J115" s="649"/>
      <c r="K115" s="649"/>
      <c r="L115" s="649"/>
      <c r="M115" s="649"/>
      <c r="N115" s="649"/>
      <c r="O115" s="649"/>
      <c r="P115" s="649"/>
      <c r="Q115" s="649"/>
      <c r="R115" s="649"/>
      <c r="S115" s="649"/>
      <c r="T115" s="649"/>
      <c r="U115" s="649"/>
      <c r="V115" s="649"/>
      <c r="W115" s="649"/>
      <c r="X115" s="649"/>
      <c r="Y115" s="649"/>
      <c r="Z115" s="649"/>
      <c r="AA115" s="649"/>
      <c r="AB115" s="649"/>
      <c r="AC115" s="649"/>
      <c r="AD115" s="649"/>
      <c r="AE115" s="649"/>
      <c r="AF115" s="649"/>
    </row>
    <row r="116" spans="2:32">
      <c r="B116" s="10" t="str">
        <f>IF(入力シート!D162="","",入力シート!B162)</f>
        <v/>
      </c>
      <c r="C116" s="649" t="str">
        <f>IF(B116="","",VLOOKUP(B116,入力シート!$B$153:$BE$182,21,FALSE))</f>
        <v/>
      </c>
      <c r="D116" s="649"/>
      <c r="E116" s="649"/>
      <c r="F116" s="649"/>
      <c r="G116" s="649"/>
      <c r="H116" s="649"/>
      <c r="I116" s="649"/>
      <c r="J116" s="649"/>
      <c r="K116" s="649"/>
      <c r="L116" s="649"/>
      <c r="M116" s="649"/>
      <c r="N116" s="649"/>
      <c r="O116" s="649"/>
      <c r="P116" s="649"/>
      <c r="Q116" s="649"/>
      <c r="R116" s="649"/>
      <c r="S116" s="649"/>
      <c r="T116" s="649"/>
      <c r="U116" s="649"/>
      <c r="V116" s="649"/>
      <c r="W116" s="649"/>
      <c r="X116" s="649"/>
      <c r="Y116" s="649"/>
      <c r="Z116" s="649"/>
      <c r="AA116" s="649"/>
      <c r="AB116" s="649"/>
      <c r="AC116" s="649"/>
      <c r="AD116" s="649"/>
      <c r="AE116" s="649"/>
      <c r="AF116" s="649"/>
    </row>
    <row r="117" spans="2:32">
      <c r="B117" s="10" t="str">
        <f>IF(入力シート!D163="","",入力シート!B163)</f>
        <v/>
      </c>
      <c r="C117" s="649" t="str">
        <f>IF(B117="","",VLOOKUP(B117,入力シート!$B$153:$BE$182,21,FALSE))</f>
        <v/>
      </c>
      <c r="D117" s="649"/>
      <c r="E117" s="649"/>
      <c r="F117" s="649"/>
      <c r="G117" s="649"/>
      <c r="H117" s="649"/>
      <c r="I117" s="649"/>
      <c r="J117" s="649"/>
      <c r="K117" s="649"/>
      <c r="L117" s="649"/>
      <c r="M117" s="649"/>
      <c r="N117" s="649"/>
      <c r="O117" s="649"/>
      <c r="P117" s="649"/>
      <c r="Q117" s="649"/>
      <c r="R117" s="649"/>
      <c r="S117" s="649"/>
      <c r="T117" s="649"/>
      <c r="U117" s="649"/>
      <c r="V117" s="649"/>
      <c r="W117" s="649"/>
      <c r="X117" s="649"/>
      <c r="Y117" s="649"/>
      <c r="Z117" s="649"/>
      <c r="AA117" s="649"/>
      <c r="AB117" s="649"/>
      <c r="AC117" s="649"/>
      <c r="AD117" s="649"/>
      <c r="AE117" s="649"/>
      <c r="AF117" s="649"/>
    </row>
    <row r="118" spans="2:32">
      <c r="B118" s="10" t="str">
        <f>IF(入力シート!D164="","",入力シート!B164)</f>
        <v/>
      </c>
      <c r="C118" s="649" t="str">
        <f>IF(B118="","",VLOOKUP(B118,入力シート!$B$153:$BE$182,21,FALSE))</f>
        <v/>
      </c>
      <c r="D118" s="649"/>
      <c r="E118" s="649"/>
      <c r="F118" s="649"/>
      <c r="G118" s="649"/>
      <c r="H118" s="649"/>
      <c r="I118" s="649"/>
      <c r="J118" s="649"/>
      <c r="K118" s="649"/>
      <c r="L118" s="649"/>
      <c r="M118" s="649"/>
      <c r="N118" s="649"/>
      <c r="O118" s="649"/>
      <c r="P118" s="649"/>
      <c r="Q118" s="649"/>
      <c r="R118" s="649"/>
      <c r="S118" s="649"/>
      <c r="T118" s="649"/>
      <c r="U118" s="649"/>
      <c r="V118" s="649"/>
      <c r="W118" s="649"/>
      <c r="X118" s="649"/>
      <c r="Y118" s="649"/>
      <c r="Z118" s="649"/>
      <c r="AA118" s="649"/>
      <c r="AB118" s="649"/>
      <c r="AC118" s="649"/>
      <c r="AD118" s="649"/>
      <c r="AE118" s="649"/>
      <c r="AF118" s="649"/>
    </row>
    <row r="119" spans="2:32">
      <c r="B119" s="10" t="str">
        <f>IF(入力シート!D165="","",入力シート!B165)</f>
        <v/>
      </c>
      <c r="C119" s="649" t="str">
        <f>IF(B119="","",VLOOKUP(B119,入力シート!$B$153:$BE$182,21,FALSE))</f>
        <v/>
      </c>
      <c r="D119" s="649"/>
      <c r="E119" s="649"/>
      <c r="F119" s="649"/>
      <c r="G119" s="649"/>
      <c r="H119" s="649"/>
      <c r="I119" s="649"/>
      <c r="J119" s="649"/>
      <c r="K119" s="649"/>
      <c r="L119" s="649"/>
      <c r="M119" s="649"/>
      <c r="N119" s="649"/>
      <c r="O119" s="649"/>
      <c r="P119" s="649"/>
      <c r="Q119" s="649"/>
      <c r="R119" s="649"/>
      <c r="S119" s="649"/>
      <c r="T119" s="649"/>
      <c r="U119" s="649"/>
      <c r="V119" s="649"/>
      <c r="W119" s="649"/>
      <c r="X119" s="649"/>
      <c r="Y119" s="649"/>
      <c r="Z119" s="649"/>
      <c r="AA119" s="649"/>
      <c r="AB119" s="649"/>
      <c r="AC119" s="649"/>
      <c r="AD119" s="649"/>
      <c r="AE119" s="649"/>
      <c r="AF119" s="649"/>
    </row>
    <row r="120" spans="2:32">
      <c r="B120" s="10" t="str">
        <f>IF(入力シート!D166="","",入力シート!B166)</f>
        <v/>
      </c>
      <c r="C120" s="649" t="str">
        <f>IF(B120="","",VLOOKUP(B120,入力シート!$B$153:$BE$182,21,FALSE))</f>
        <v/>
      </c>
      <c r="D120" s="649"/>
      <c r="E120" s="649"/>
      <c r="F120" s="649"/>
      <c r="G120" s="649"/>
      <c r="H120" s="649"/>
      <c r="I120" s="649"/>
      <c r="J120" s="649"/>
      <c r="K120" s="649"/>
      <c r="L120" s="649"/>
      <c r="M120" s="649"/>
      <c r="N120" s="649"/>
      <c r="O120" s="649"/>
      <c r="P120" s="649"/>
      <c r="Q120" s="649"/>
      <c r="R120" s="649"/>
      <c r="S120" s="649"/>
      <c r="T120" s="649"/>
      <c r="U120" s="649"/>
      <c r="V120" s="649"/>
      <c r="W120" s="649"/>
      <c r="X120" s="649"/>
      <c r="Y120" s="649"/>
      <c r="Z120" s="649"/>
      <c r="AA120" s="649"/>
      <c r="AB120" s="649"/>
      <c r="AC120" s="649"/>
      <c r="AD120" s="649"/>
      <c r="AE120" s="649"/>
      <c r="AF120" s="649"/>
    </row>
    <row r="121" spans="2:32">
      <c r="B121" s="10" t="str">
        <f>IF(入力シート!D167="","",入力シート!B167)</f>
        <v/>
      </c>
      <c r="C121" s="649" t="str">
        <f>IF(B121="","",VLOOKUP(B121,入力シート!$B$153:$BE$182,21,FALSE))</f>
        <v/>
      </c>
      <c r="D121" s="649"/>
      <c r="E121" s="649"/>
      <c r="F121" s="649"/>
      <c r="G121" s="649"/>
      <c r="H121" s="649"/>
      <c r="I121" s="649"/>
      <c r="J121" s="649"/>
      <c r="K121" s="649"/>
      <c r="L121" s="649"/>
      <c r="M121" s="649"/>
      <c r="N121" s="649"/>
      <c r="O121" s="649"/>
      <c r="P121" s="649"/>
      <c r="Q121" s="649"/>
      <c r="R121" s="649"/>
      <c r="S121" s="649"/>
      <c r="T121" s="649"/>
      <c r="U121" s="649"/>
      <c r="V121" s="649"/>
      <c r="W121" s="649"/>
      <c r="X121" s="649"/>
      <c r="Y121" s="649"/>
      <c r="Z121" s="649"/>
      <c r="AA121" s="649"/>
      <c r="AB121" s="649"/>
      <c r="AC121" s="649"/>
      <c r="AD121" s="649"/>
      <c r="AE121" s="649"/>
      <c r="AF121" s="649"/>
    </row>
    <row r="122" spans="2:32">
      <c r="B122" s="10" t="str">
        <f>IF(入力シート!D168="","",入力シート!B168)</f>
        <v/>
      </c>
      <c r="C122" s="649" t="str">
        <f>IF(B122="","",VLOOKUP(B122,入力シート!$B$153:$BE$182,21,FALSE))</f>
        <v/>
      </c>
      <c r="D122" s="649"/>
      <c r="E122" s="649"/>
      <c r="F122" s="649"/>
      <c r="G122" s="649"/>
      <c r="H122" s="649"/>
      <c r="I122" s="649"/>
      <c r="J122" s="649"/>
      <c r="K122" s="649"/>
      <c r="L122" s="649"/>
      <c r="M122" s="649"/>
      <c r="N122" s="649"/>
      <c r="O122" s="649"/>
      <c r="P122" s="649"/>
      <c r="Q122" s="649"/>
      <c r="R122" s="649"/>
      <c r="S122" s="649"/>
      <c r="T122" s="649"/>
      <c r="U122" s="649"/>
      <c r="V122" s="649"/>
      <c r="W122" s="649"/>
      <c r="X122" s="649"/>
      <c r="Y122" s="649"/>
      <c r="Z122" s="649"/>
      <c r="AA122" s="649"/>
      <c r="AB122" s="649"/>
      <c r="AC122" s="649"/>
      <c r="AD122" s="649"/>
      <c r="AE122" s="649"/>
      <c r="AF122" s="649"/>
    </row>
    <row r="123" spans="2:32">
      <c r="B123" s="10" t="str">
        <f>IF(入力シート!D169="","",入力シート!B169)</f>
        <v/>
      </c>
      <c r="C123" s="649" t="str">
        <f>IF(B123="","",VLOOKUP(B123,入力シート!$B$153:$BE$182,21,FALSE))</f>
        <v/>
      </c>
      <c r="D123" s="649"/>
      <c r="E123" s="649"/>
      <c r="F123" s="649"/>
      <c r="G123" s="649"/>
      <c r="H123" s="649"/>
      <c r="I123" s="649"/>
      <c r="J123" s="649"/>
      <c r="K123" s="649"/>
      <c r="L123" s="649"/>
      <c r="M123" s="649"/>
      <c r="N123" s="649"/>
      <c r="O123" s="649"/>
      <c r="P123" s="649"/>
      <c r="Q123" s="649"/>
      <c r="R123" s="649"/>
      <c r="S123" s="649"/>
      <c r="T123" s="649"/>
      <c r="U123" s="649"/>
      <c r="V123" s="649"/>
      <c r="W123" s="649"/>
      <c r="X123" s="649"/>
      <c r="Y123" s="649"/>
      <c r="Z123" s="649"/>
      <c r="AA123" s="649"/>
      <c r="AB123" s="649"/>
      <c r="AC123" s="649"/>
      <c r="AD123" s="649"/>
      <c r="AE123" s="649"/>
      <c r="AF123" s="649"/>
    </row>
    <row r="124" spans="2:32">
      <c r="B124" s="10" t="str">
        <f>IF(入力シート!D170="","",入力シート!B170)</f>
        <v/>
      </c>
      <c r="C124" s="649" t="str">
        <f>IF(B124="","",VLOOKUP(B124,入力シート!$B$153:$BE$182,21,FALSE))</f>
        <v/>
      </c>
      <c r="D124" s="649"/>
      <c r="E124" s="649"/>
      <c r="F124" s="649"/>
      <c r="G124" s="649"/>
      <c r="H124" s="649"/>
      <c r="I124" s="649"/>
      <c r="J124" s="649"/>
      <c r="K124" s="649"/>
      <c r="L124" s="649"/>
      <c r="M124" s="649"/>
      <c r="N124" s="649"/>
      <c r="O124" s="649"/>
      <c r="P124" s="649"/>
      <c r="Q124" s="649"/>
      <c r="R124" s="649"/>
      <c r="S124" s="649"/>
      <c r="T124" s="649"/>
      <c r="U124" s="649"/>
      <c r="V124" s="649"/>
      <c r="W124" s="649"/>
      <c r="X124" s="649"/>
      <c r="Y124" s="649"/>
      <c r="Z124" s="649"/>
      <c r="AA124" s="649"/>
      <c r="AB124" s="649"/>
      <c r="AC124" s="649"/>
      <c r="AD124" s="649"/>
      <c r="AE124" s="649"/>
      <c r="AF124" s="649"/>
    </row>
    <row r="125" spans="2:32">
      <c r="B125" s="10" t="str">
        <f>IF(入力シート!D171="","",入力シート!B171)</f>
        <v/>
      </c>
      <c r="C125" s="649" t="str">
        <f>IF(B125="","",VLOOKUP(B125,入力シート!$B$153:$BE$182,21,FALSE))</f>
        <v/>
      </c>
      <c r="D125" s="649"/>
      <c r="E125" s="649"/>
      <c r="F125" s="649"/>
      <c r="G125" s="649"/>
      <c r="H125" s="649"/>
      <c r="I125" s="649"/>
      <c r="J125" s="649"/>
      <c r="K125" s="649"/>
      <c r="L125" s="649"/>
      <c r="M125" s="649"/>
      <c r="N125" s="649"/>
      <c r="O125" s="649"/>
      <c r="P125" s="649"/>
      <c r="Q125" s="649"/>
      <c r="R125" s="649"/>
      <c r="S125" s="649"/>
      <c r="T125" s="649"/>
      <c r="U125" s="649"/>
      <c r="V125" s="649"/>
      <c r="W125" s="649"/>
      <c r="X125" s="649"/>
      <c r="Y125" s="649"/>
      <c r="Z125" s="649"/>
      <c r="AA125" s="649"/>
      <c r="AB125" s="649"/>
      <c r="AC125" s="649"/>
      <c r="AD125" s="649"/>
      <c r="AE125" s="649"/>
      <c r="AF125" s="649"/>
    </row>
    <row r="126" spans="2:32">
      <c r="B126" s="10" t="str">
        <f>IF(入力シート!D172="","",入力シート!B172)</f>
        <v/>
      </c>
      <c r="C126" s="649" t="str">
        <f>IF(B126="","",VLOOKUP(B126,入力シート!$B$153:$BE$182,21,FALSE))</f>
        <v/>
      </c>
      <c r="D126" s="649"/>
      <c r="E126" s="649"/>
      <c r="F126" s="649"/>
      <c r="G126" s="649"/>
      <c r="H126" s="649"/>
      <c r="I126" s="649"/>
      <c r="J126" s="649"/>
      <c r="K126" s="649"/>
      <c r="L126" s="649"/>
      <c r="M126" s="649"/>
      <c r="N126" s="649"/>
      <c r="O126" s="649"/>
      <c r="P126" s="649"/>
      <c r="Q126" s="649"/>
      <c r="R126" s="649"/>
      <c r="S126" s="649"/>
      <c r="T126" s="649"/>
      <c r="U126" s="649"/>
      <c r="V126" s="649"/>
      <c r="W126" s="649"/>
      <c r="X126" s="649"/>
      <c r="Y126" s="649"/>
      <c r="Z126" s="649"/>
      <c r="AA126" s="649"/>
      <c r="AB126" s="649"/>
      <c r="AC126" s="649"/>
      <c r="AD126" s="649"/>
      <c r="AE126" s="649"/>
      <c r="AF126" s="649"/>
    </row>
    <row r="127" spans="2:32">
      <c r="B127" s="10" t="str">
        <f>IF(入力シート!D173="","",入力シート!B173)</f>
        <v/>
      </c>
      <c r="C127" s="649" t="str">
        <f>IF(B127="","",VLOOKUP(B127,入力シート!$B$153:$BE$182,21,FALSE))</f>
        <v/>
      </c>
      <c r="D127" s="649"/>
      <c r="E127" s="649"/>
      <c r="F127" s="649"/>
      <c r="G127" s="649"/>
      <c r="H127" s="649"/>
      <c r="I127" s="649"/>
      <c r="J127" s="649"/>
      <c r="K127" s="649"/>
      <c r="L127" s="649"/>
      <c r="M127" s="649"/>
      <c r="N127" s="649"/>
      <c r="O127" s="649"/>
      <c r="P127" s="649"/>
      <c r="Q127" s="649"/>
      <c r="R127" s="649"/>
      <c r="S127" s="649"/>
      <c r="T127" s="649"/>
      <c r="U127" s="649"/>
      <c r="V127" s="649"/>
      <c r="W127" s="649"/>
      <c r="X127" s="649"/>
      <c r="Y127" s="649"/>
      <c r="Z127" s="649"/>
      <c r="AA127" s="649"/>
      <c r="AB127" s="649"/>
      <c r="AC127" s="649"/>
      <c r="AD127" s="649"/>
      <c r="AE127" s="649"/>
      <c r="AF127" s="649"/>
    </row>
    <row r="128" spans="2:32">
      <c r="B128" s="10" t="str">
        <f>IF(入力シート!D174="","",入力シート!B174)</f>
        <v/>
      </c>
      <c r="C128" s="649" t="str">
        <f>IF(B128="","",VLOOKUP(B128,入力シート!$B$153:$BE$182,21,FALSE))</f>
        <v/>
      </c>
      <c r="D128" s="649"/>
      <c r="E128" s="649"/>
      <c r="F128" s="649"/>
      <c r="G128" s="649"/>
      <c r="H128" s="649"/>
      <c r="I128" s="649"/>
      <c r="J128" s="649"/>
      <c r="K128" s="649"/>
      <c r="L128" s="649"/>
      <c r="M128" s="649"/>
      <c r="N128" s="649"/>
      <c r="O128" s="649"/>
      <c r="P128" s="649"/>
      <c r="Q128" s="649"/>
      <c r="R128" s="649"/>
      <c r="S128" s="649"/>
      <c r="T128" s="649"/>
      <c r="U128" s="649"/>
      <c r="V128" s="649"/>
      <c r="W128" s="649"/>
      <c r="X128" s="649"/>
      <c r="Y128" s="649"/>
      <c r="Z128" s="649"/>
      <c r="AA128" s="649"/>
      <c r="AB128" s="649"/>
      <c r="AC128" s="649"/>
      <c r="AD128" s="649"/>
      <c r="AE128" s="649"/>
      <c r="AF128" s="649"/>
    </row>
    <row r="129" spans="2:32">
      <c r="B129" s="10" t="str">
        <f>IF(入力シート!D175="","",入力シート!B175)</f>
        <v/>
      </c>
      <c r="C129" s="649" t="str">
        <f>IF(B129="","",VLOOKUP(B129,入力シート!$B$153:$BE$182,21,FALSE))</f>
        <v/>
      </c>
      <c r="D129" s="649"/>
      <c r="E129" s="649"/>
      <c r="F129" s="649"/>
      <c r="G129" s="649"/>
      <c r="H129" s="649"/>
      <c r="I129" s="649"/>
      <c r="J129" s="649"/>
      <c r="K129" s="649"/>
      <c r="L129" s="649"/>
      <c r="M129" s="649"/>
      <c r="N129" s="649"/>
      <c r="O129" s="649"/>
      <c r="P129" s="649"/>
      <c r="Q129" s="649"/>
      <c r="R129" s="649"/>
      <c r="S129" s="649"/>
      <c r="T129" s="649"/>
      <c r="U129" s="649"/>
      <c r="V129" s="649"/>
      <c r="W129" s="649"/>
      <c r="X129" s="649"/>
      <c r="Y129" s="649"/>
      <c r="Z129" s="649"/>
      <c r="AA129" s="649"/>
      <c r="AB129" s="649"/>
      <c r="AC129" s="649"/>
      <c r="AD129" s="649"/>
      <c r="AE129" s="649"/>
      <c r="AF129" s="649"/>
    </row>
    <row r="130" spans="2:32">
      <c r="B130" s="10" t="str">
        <f>IF(入力シート!D176="","",入力シート!B176)</f>
        <v/>
      </c>
      <c r="C130" s="649" t="str">
        <f>IF(B130="","",VLOOKUP(B130,入力シート!$B$153:$BE$182,21,FALSE))</f>
        <v/>
      </c>
      <c r="D130" s="649"/>
      <c r="E130" s="649"/>
      <c r="F130" s="649"/>
      <c r="G130" s="649"/>
      <c r="H130" s="649"/>
      <c r="I130" s="649"/>
      <c r="J130" s="649"/>
      <c r="K130" s="649"/>
      <c r="L130" s="649"/>
      <c r="M130" s="649"/>
      <c r="N130" s="649"/>
      <c r="O130" s="649"/>
      <c r="P130" s="649"/>
      <c r="Q130" s="649"/>
      <c r="R130" s="649"/>
      <c r="S130" s="649"/>
      <c r="T130" s="649"/>
      <c r="U130" s="649"/>
      <c r="V130" s="649"/>
      <c r="W130" s="649"/>
      <c r="X130" s="649"/>
      <c r="Y130" s="649"/>
      <c r="Z130" s="649"/>
      <c r="AA130" s="649"/>
      <c r="AB130" s="649"/>
      <c r="AC130" s="649"/>
      <c r="AD130" s="649"/>
      <c r="AE130" s="649"/>
      <c r="AF130" s="649"/>
    </row>
    <row r="131" spans="2:32">
      <c r="B131" s="10" t="str">
        <f>IF(入力シート!D177="","",入力シート!B177)</f>
        <v/>
      </c>
      <c r="C131" s="649" t="str">
        <f>IF(B131="","",VLOOKUP(B131,入力シート!$B$153:$BE$182,21,FALSE))</f>
        <v/>
      </c>
      <c r="D131" s="649"/>
      <c r="E131" s="649"/>
      <c r="F131" s="649"/>
      <c r="G131" s="649"/>
      <c r="H131" s="649"/>
      <c r="I131" s="649"/>
      <c r="J131" s="649"/>
      <c r="K131" s="649"/>
      <c r="L131" s="649"/>
      <c r="M131" s="649"/>
      <c r="N131" s="649"/>
      <c r="O131" s="649"/>
      <c r="P131" s="649"/>
      <c r="Q131" s="649"/>
      <c r="R131" s="649"/>
      <c r="S131" s="649"/>
      <c r="T131" s="649"/>
      <c r="U131" s="649"/>
      <c r="V131" s="649"/>
      <c r="W131" s="649"/>
      <c r="X131" s="649"/>
      <c r="Y131" s="649"/>
      <c r="Z131" s="649"/>
      <c r="AA131" s="649"/>
      <c r="AB131" s="649"/>
      <c r="AC131" s="649"/>
      <c r="AD131" s="649"/>
      <c r="AE131" s="649"/>
      <c r="AF131" s="649"/>
    </row>
    <row r="132" spans="2:32">
      <c r="B132" s="10" t="str">
        <f>IF(入力シート!D178="","",入力シート!B178)</f>
        <v/>
      </c>
      <c r="C132" s="649" t="str">
        <f>IF(B132="","",VLOOKUP(B132,入力シート!$B$153:$BE$182,21,FALSE))</f>
        <v/>
      </c>
      <c r="D132" s="649"/>
      <c r="E132" s="649"/>
      <c r="F132" s="649"/>
      <c r="G132" s="649"/>
      <c r="H132" s="649"/>
      <c r="I132" s="649"/>
      <c r="J132" s="649"/>
      <c r="K132" s="649"/>
      <c r="L132" s="649"/>
      <c r="M132" s="649"/>
      <c r="N132" s="649"/>
      <c r="O132" s="649"/>
      <c r="P132" s="649"/>
      <c r="Q132" s="649"/>
      <c r="R132" s="649"/>
      <c r="S132" s="649"/>
      <c r="T132" s="649"/>
      <c r="U132" s="649"/>
      <c r="V132" s="649"/>
      <c r="W132" s="649"/>
      <c r="X132" s="649"/>
      <c r="Y132" s="649"/>
      <c r="Z132" s="649"/>
      <c r="AA132" s="649"/>
      <c r="AB132" s="649"/>
      <c r="AC132" s="649"/>
      <c r="AD132" s="649"/>
      <c r="AE132" s="649"/>
      <c r="AF132" s="649"/>
    </row>
    <row r="133" spans="2:32">
      <c r="B133" s="10" t="str">
        <f>IF(入力シート!D179="","",入力シート!B179)</f>
        <v/>
      </c>
      <c r="C133" s="649" t="str">
        <f>IF(B133="","",VLOOKUP(B133,入力シート!$B$153:$BE$182,21,FALSE))</f>
        <v/>
      </c>
      <c r="D133" s="649"/>
      <c r="E133" s="649"/>
      <c r="F133" s="649"/>
      <c r="G133" s="649"/>
      <c r="H133" s="649"/>
      <c r="I133" s="649"/>
      <c r="J133" s="649"/>
      <c r="K133" s="649"/>
      <c r="L133" s="649"/>
      <c r="M133" s="649"/>
      <c r="N133" s="649"/>
      <c r="O133" s="649"/>
      <c r="P133" s="649"/>
      <c r="Q133" s="649"/>
      <c r="R133" s="649"/>
      <c r="S133" s="649"/>
      <c r="T133" s="649"/>
      <c r="U133" s="649"/>
      <c r="V133" s="649"/>
      <c r="W133" s="649"/>
      <c r="X133" s="649"/>
      <c r="Y133" s="649"/>
      <c r="Z133" s="649"/>
      <c r="AA133" s="649"/>
      <c r="AB133" s="649"/>
      <c r="AC133" s="649"/>
      <c r="AD133" s="649"/>
      <c r="AE133" s="649"/>
      <c r="AF133" s="649"/>
    </row>
    <row r="134" spans="2:32">
      <c r="B134" s="10" t="str">
        <f>IF(入力シート!D180="","",入力シート!B180)</f>
        <v/>
      </c>
      <c r="C134" s="649" t="str">
        <f>IF(B134="","",VLOOKUP(B134,入力シート!$B$153:$BE$182,21,FALSE))</f>
        <v/>
      </c>
      <c r="D134" s="649"/>
      <c r="E134" s="649"/>
      <c r="F134" s="649"/>
      <c r="G134" s="649"/>
      <c r="H134" s="649"/>
      <c r="I134" s="649"/>
      <c r="J134" s="649"/>
      <c r="K134" s="649"/>
      <c r="L134" s="649"/>
      <c r="M134" s="649"/>
      <c r="N134" s="649"/>
      <c r="O134" s="649"/>
      <c r="P134" s="649"/>
      <c r="Q134" s="649"/>
      <c r="R134" s="649"/>
      <c r="S134" s="649"/>
      <c r="T134" s="649"/>
      <c r="U134" s="649"/>
      <c r="V134" s="649"/>
      <c r="W134" s="649"/>
      <c r="X134" s="649"/>
      <c r="Y134" s="649"/>
      <c r="Z134" s="649"/>
      <c r="AA134" s="649"/>
      <c r="AB134" s="649"/>
      <c r="AC134" s="649"/>
      <c r="AD134" s="649"/>
      <c r="AE134" s="649"/>
      <c r="AF134" s="649"/>
    </row>
    <row r="135" spans="2:32">
      <c r="B135" s="10" t="str">
        <f>IF(入力シート!D181="","",入力シート!B181)</f>
        <v/>
      </c>
      <c r="C135" s="649" t="str">
        <f>IF(B135="","",VLOOKUP(B135,入力シート!$B$153:$BE$182,21,FALSE))</f>
        <v/>
      </c>
      <c r="D135" s="649"/>
      <c r="E135" s="649"/>
      <c r="F135" s="649"/>
      <c r="G135" s="649"/>
      <c r="H135" s="649"/>
      <c r="I135" s="649"/>
      <c r="J135" s="649"/>
      <c r="K135" s="649"/>
      <c r="L135" s="649"/>
      <c r="M135" s="649"/>
      <c r="N135" s="649"/>
      <c r="O135" s="649"/>
      <c r="P135" s="649"/>
      <c r="Q135" s="649"/>
      <c r="R135" s="649"/>
      <c r="S135" s="649"/>
      <c r="T135" s="649"/>
      <c r="U135" s="649"/>
      <c r="V135" s="649"/>
      <c r="W135" s="649"/>
      <c r="X135" s="649"/>
      <c r="Y135" s="649"/>
      <c r="Z135" s="649"/>
      <c r="AA135" s="649"/>
      <c r="AB135" s="649"/>
      <c r="AC135" s="649"/>
      <c r="AD135" s="649"/>
      <c r="AE135" s="649"/>
      <c r="AF135" s="649"/>
    </row>
    <row r="136" spans="2:32">
      <c r="B136" s="10" t="str">
        <f>IF(入力シート!D182="","",入力シート!B182)</f>
        <v/>
      </c>
      <c r="C136" s="649" t="str">
        <f>IF(B136="","",VLOOKUP(B136,入力シート!$B$153:$BE$182,21,FALSE))</f>
        <v/>
      </c>
      <c r="D136" s="649"/>
      <c r="E136" s="649"/>
      <c r="F136" s="649"/>
      <c r="G136" s="649"/>
      <c r="H136" s="649"/>
      <c r="I136" s="649"/>
      <c r="J136" s="649"/>
      <c r="K136" s="649"/>
      <c r="L136" s="649"/>
      <c r="M136" s="649"/>
      <c r="N136" s="649"/>
      <c r="O136" s="649"/>
      <c r="P136" s="649"/>
      <c r="Q136" s="649"/>
      <c r="R136" s="649"/>
      <c r="S136" s="649"/>
      <c r="T136" s="649"/>
      <c r="U136" s="649"/>
      <c r="V136" s="649"/>
      <c r="W136" s="649"/>
      <c r="X136" s="649"/>
      <c r="Y136" s="649"/>
      <c r="Z136" s="649"/>
      <c r="AA136" s="649"/>
      <c r="AB136" s="649"/>
      <c r="AC136" s="649"/>
      <c r="AD136" s="649"/>
      <c r="AE136" s="649"/>
      <c r="AF136" s="649"/>
    </row>
    <row r="138" spans="2:32">
      <c r="B138" s="362" t="s">
        <v>331</v>
      </c>
      <c r="C138" s="371"/>
      <c r="D138" s="371"/>
      <c r="E138" s="371"/>
      <c r="F138" s="371"/>
      <c r="G138" s="371"/>
      <c r="H138" s="371"/>
      <c r="I138" s="371"/>
      <c r="J138" s="371"/>
      <c r="K138" s="371"/>
      <c r="L138" s="371"/>
      <c r="M138" s="371"/>
      <c r="N138" s="371"/>
      <c r="O138" s="371"/>
      <c r="P138" s="371"/>
      <c r="Q138" s="371"/>
      <c r="R138" s="371"/>
      <c r="S138" s="371"/>
      <c r="T138" s="371"/>
      <c r="U138" s="371"/>
      <c r="V138" s="371"/>
      <c r="W138" s="371"/>
      <c r="X138" s="371"/>
      <c r="Y138" s="371"/>
      <c r="Z138" s="371"/>
      <c r="AA138" s="371"/>
      <c r="AB138" s="371"/>
      <c r="AC138" s="371"/>
      <c r="AD138" s="371"/>
      <c r="AE138" s="371"/>
      <c r="AF138" s="371"/>
    </row>
    <row r="139" spans="2:32">
      <c r="E139" s="646" t="s">
        <v>332</v>
      </c>
      <c r="F139" s="646"/>
      <c r="G139" s="646"/>
      <c r="H139" s="646"/>
      <c r="I139" s="646"/>
      <c r="J139" s="646"/>
      <c r="K139" s="646"/>
      <c r="L139" s="646"/>
    </row>
    <row r="140" spans="2:32">
      <c r="C140" s="362" t="s">
        <v>333</v>
      </c>
      <c r="D140" s="362"/>
      <c r="E140" s="362"/>
      <c r="F140" s="362"/>
      <c r="G140" s="362"/>
      <c r="H140" s="362"/>
      <c r="I140" s="362"/>
      <c r="J140" s="362"/>
      <c r="K140" s="362"/>
      <c r="L140" s="362"/>
      <c r="M140" s="362"/>
      <c r="N140" s="362"/>
      <c r="O140" s="362"/>
      <c r="P140" s="362"/>
      <c r="Q140" s="362"/>
      <c r="R140" s="362"/>
      <c r="S140" s="362"/>
      <c r="T140" s="362"/>
      <c r="U140" s="362"/>
      <c r="V140" s="362"/>
      <c r="W140" s="362"/>
      <c r="X140" s="362"/>
      <c r="Y140" s="362"/>
      <c r="Z140" s="362"/>
      <c r="AA140" s="362"/>
      <c r="AB140" s="362"/>
      <c r="AC140" s="362"/>
      <c r="AD140" s="362"/>
    </row>
    <row r="141" spans="2:32">
      <c r="B141" s="10" t="str">
        <f>IF(入力シート!D153="","",入力シート!B153)</f>
        <v/>
      </c>
      <c r="C141" s="648" t="str">
        <f>IF(B141="","",VLOOKUP(B141,入力シート!$B$153:$BE$182,29,FALSE))</f>
        <v/>
      </c>
      <c r="D141" s="648"/>
      <c r="E141" s="648"/>
      <c r="F141" s="648"/>
      <c r="G141" s="648"/>
      <c r="H141" s="648"/>
      <c r="I141" s="648"/>
      <c r="J141" s="648"/>
      <c r="K141" s="240" t="s">
        <v>334</v>
      </c>
      <c r="L141" s="240"/>
      <c r="M141" s="240"/>
    </row>
    <row r="142" spans="2:32">
      <c r="B142" s="10" t="str">
        <f>IF(入力シート!D154="","",入力シート!B154)</f>
        <v/>
      </c>
      <c r="C142" s="648" t="str">
        <f>IF(B142="","",VLOOKUP(B142,入力シート!$B$153:$BE$182,29,FALSE))</f>
        <v/>
      </c>
      <c r="D142" s="648"/>
      <c r="E142" s="648"/>
      <c r="F142" s="648"/>
      <c r="G142" s="648"/>
      <c r="H142" s="648"/>
      <c r="I142" s="648"/>
      <c r="J142" s="648"/>
      <c r="K142" s="240" t="s">
        <v>334</v>
      </c>
      <c r="L142" s="240"/>
      <c r="M142" s="240"/>
      <c r="N142" s="23"/>
    </row>
    <row r="143" spans="2:32">
      <c r="B143" s="10" t="str">
        <f>IF(入力シート!D155="","",入力シート!B155)</f>
        <v/>
      </c>
      <c r="C143" s="648" t="str">
        <f>IF(B143="","",VLOOKUP(B143,入力シート!$B$153:$BE$182,29,FALSE))</f>
        <v/>
      </c>
      <c r="D143" s="648"/>
      <c r="E143" s="648"/>
      <c r="F143" s="648"/>
      <c r="G143" s="648"/>
      <c r="H143" s="648"/>
      <c r="I143" s="648"/>
      <c r="J143" s="648"/>
      <c r="K143" s="240" t="s">
        <v>334</v>
      </c>
      <c r="L143" s="240"/>
      <c r="M143" s="240"/>
      <c r="N143" s="23"/>
    </row>
    <row r="144" spans="2:32">
      <c r="B144" s="10" t="str">
        <f>IF(入力シート!D156="","",入力シート!B156)</f>
        <v/>
      </c>
      <c r="C144" s="648" t="str">
        <f>IF(B144="","",VLOOKUP(B144,入力シート!$B$153:$BE$182,29,FALSE))</f>
        <v/>
      </c>
      <c r="D144" s="648"/>
      <c r="E144" s="648"/>
      <c r="F144" s="648"/>
      <c r="G144" s="648"/>
      <c r="H144" s="648"/>
      <c r="I144" s="648"/>
      <c r="J144" s="648"/>
      <c r="K144" s="240" t="s">
        <v>334</v>
      </c>
      <c r="L144" s="240"/>
      <c r="M144" s="240"/>
      <c r="N144" s="23"/>
    </row>
    <row r="145" spans="2:14">
      <c r="B145" s="10" t="str">
        <f>IF(入力シート!D157="","",入力シート!B157)</f>
        <v/>
      </c>
      <c r="C145" s="648" t="str">
        <f>IF(B145="","",VLOOKUP(B145,入力シート!$B$153:$BE$182,29,FALSE))</f>
        <v/>
      </c>
      <c r="D145" s="648"/>
      <c r="E145" s="648"/>
      <c r="F145" s="648"/>
      <c r="G145" s="648"/>
      <c r="H145" s="648"/>
      <c r="I145" s="648"/>
      <c r="J145" s="648"/>
      <c r="K145" s="240" t="s">
        <v>334</v>
      </c>
      <c r="L145" s="240"/>
      <c r="M145" s="240"/>
      <c r="N145" s="23"/>
    </row>
    <row r="146" spans="2:14">
      <c r="B146" s="10" t="str">
        <f>IF(入力シート!D158="","",入力シート!B158)</f>
        <v/>
      </c>
      <c r="C146" s="648" t="str">
        <f>IF(B146="","",VLOOKUP(B146,入力シート!$B$153:$BE$182,29,FALSE))</f>
        <v/>
      </c>
      <c r="D146" s="648"/>
      <c r="E146" s="648"/>
      <c r="F146" s="648"/>
      <c r="G146" s="648"/>
      <c r="H146" s="648"/>
      <c r="I146" s="648"/>
      <c r="J146" s="648"/>
      <c r="K146" s="240" t="s">
        <v>334</v>
      </c>
      <c r="L146" s="240"/>
      <c r="M146" s="240"/>
      <c r="N146" s="23"/>
    </row>
    <row r="147" spans="2:14">
      <c r="B147" s="10" t="str">
        <f>IF(入力シート!D159="","",入力シート!B159)</f>
        <v/>
      </c>
      <c r="C147" s="648" t="str">
        <f>IF(B147="","",VLOOKUP(B147,入力シート!$B$153:$BE$182,29,FALSE))</f>
        <v/>
      </c>
      <c r="D147" s="648"/>
      <c r="E147" s="648"/>
      <c r="F147" s="648"/>
      <c r="G147" s="648"/>
      <c r="H147" s="648"/>
      <c r="I147" s="648"/>
      <c r="J147" s="648"/>
      <c r="K147" s="240" t="s">
        <v>334</v>
      </c>
      <c r="L147" s="240"/>
      <c r="M147" s="240"/>
      <c r="N147" s="23"/>
    </row>
    <row r="148" spans="2:14">
      <c r="B148" s="10" t="str">
        <f>IF(入力シート!D160="","",入力シート!B160)</f>
        <v/>
      </c>
      <c r="C148" s="648" t="str">
        <f>IF(B148="","",VLOOKUP(B148,入力シート!$B$153:$BE$182,29,FALSE))</f>
        <v/>
      </c>
      <c r="D148" s="648"/>
      <c r="E148" s="648"/>
      <c r="F148" s="648"/>
      <c r="G148" s="648"/>
      <c r="H148" s="648"/>
      <c r="I148" s="648"/>
      <c r="J148" s="648"/>
      <c r="K148" s="240" t="s">
        <v>334</v>
      </c>
      <c r="L148" s="240"/>
      <c r="M148" s="240"/>
      <c r="N148" s="23"/>
    </row>
    <row r="149" spans="2:14">
      <c r="B149" s="10" t="str">
        <f>IF(入力シート!D161="","",入力シート!B161)</f>
        <v/>
      </c>
      <c r="C149" s="648" t="str">
        <f>IF(B149="","",VLOOKUP(B149,入力シート!$B$153:$BE$182,29,FALSE))</f>
        <v/>
      </c>
      <c r="D149" s="648"/>
      <c r="E149" s="648"/>
      <c r="F149" s="648"/>
      <c r="G149" s="648"/>
      <c r="H149" s="648"/>
      <c r="I149" s="648"/>
      <c r="J149" s="648"/>
      <c r="K149" s="240" t="s">
        <v>334</v>
      </c>
      <c r="L149" s="240"/>
      <c r="M149" s="240"/>
      <c r="N149" s="23"/>
    </row>
    <row r="150" spans="2:14">
      <c r="B150" s="10" t="str">
        <f>IF(入力シート!D162="","",入力シート!B162)</f>
        <v/>
      </c>
      <c r="C150" s="648" t="str">
        <f>IF(B150="","",VLOOKUP(B150,入力シート!$B$153:$BE$182,29,FALSE))</f>
        <v/>
      </c>
      <c r="D150" s="648"/>
      <c r="E150" s="648"/>
      <c r="F150" s="648"/>
      <c r="G150" s="648"/>
      <c r="H150" s="648"/>
      <c r="I150" s="648"/>
      <c r="J150" s="648"/>
      <c r="K150" s="240" t="s">
        <v>334</v>
      </c>
      <c r="L150" s="240"/>
      <c r="M150" s="240"/>
      <c r="N150" s="23"/>
    </row>
    <row r="151" spans="2:14">
      <c r="B151" s="10" t="str">
        <f>IF(入力シート!D163="","",入力シート!B163)</f>
        <v/>
      </c>
      <c r="C151" s="648" t="str">
        <f>IF(B151="","",VLOOKUP(B151,入力シート!$B$153:$BE$182,29,FALSE))</f>
        <v/>
      </c>
      <c r="D151" s="648"/>
      <c r="E151" s="648"/>
      <c r="F151" s="648"/>
      <c r="G151" s="648"/>
      <c r="H151" s="648"/>
      <c r="I151" s="648"/>
      <c r="J151" s="648"/>
      <c r="K151" s="240" t="s">
        <v>334</v>
      </c>
      <c r="L151" s="240"/>
      <c r="M151" s="240"/>
    </row>
    <row r="152" spans="2:14">
      <c r="B152" s="10" t="str">
        <f>IF(入力シート!D164="","",入力シート!B164)</f>
        <v/>
      </c>
      <c r="C152" s="648" t="str">
        <f>IF(B152="","",VLOOKUP(B152,入力シート!$B$153:$BE$182,29,FALSE))</f>
        <v/>
      </c>
      <c r="D152" s="648"/>
      <c r="E152" s="648"/>
      <c r="F152" s="648"/>
      <c r="G152" s="648"/>
      <c r="H152" s="648"/>
      <c r="I152" s="648"/>
      <c r="J152" s="648"/>
      <c r="K152" s="240" t="s">
        <v>334</v>
      </c>
      <c r="L152" s="240"/>
      <c r="M152" s="240"/>
      <c r="N152" s="23"/>
    </row>
    <row r="153" spans="2:14">
      <c r="B153" s="10" t="str">
        <f>IF(入力シート!D165="","",入力シート!B165)</f>
        <v/>
      </c>
      <c r="C153" s="648" t="str">
        <f>IF(B153="","",VLOOKUP(B153,入力シート!$B$153:$BE$182,29,FALSE))</f>
        <v/>
      </c>
      <c r="D153" s="648"/>
      <c r="E153" s="648"/>
      <c r="F153" s="648"/>
      <c r="G153" s="648"/>
      <c r="H153" s="648"/>
      <c r="I153" s="648"/>
      <c r="J153" s="648"/>
      <c r="K153" s="240" t="s">
        <v>334</v>
      </c>
      <c r="L153" s="240"/>
      <c r="M153" s="240"/>
      <c r="N153" s="23"/>
    </row>
    <row r="154" spans="2:14">
      <c r="B154" s="10" t="str">
        <f>IF(入力シート!D166="","",入力シート!B166)</f>
        <v/>
      </c>
      <c r="C154" s="648" t="str">
        <f>IF(B154="","",VLOOKUP(B154,入力シート!$B$153:$BE$182,29,FALSE))</f>
        <v/>
      </c>
      <c r="D154" s="648"/>
      <c r="E154" s="648"/>
      <c r="F154" s="648"/>
      <c r="G154" s="648"/>
      <c r="H154" s="648"/>
      <c r="I154" s="648"/>
      <c r="J154" s="648"/>
      <c r="K154" s="240" t="s">
        <v>334</v>
      </c>
      <c r="L154" s="240"/>
      <c r="M154" s="240"/>
      <c r="N154" s="23"/>
    </row>
    <row r="155" spans="2:14">
      <c r="B155" s="10" t="str">
        <f>IF(入力シート!D167="","",入力シート!B167)</f>
        <v/>
      </c>
      <c r="C155" s="648" t="str">
        <f>IF(B155="","",VLOOKUP(B155,入力シート!$B$153:$BE$182,29,FALSE))</f>
        <v/>
      </c>
      <c r="D155" s="648"/>
      <c r="E155" s="648"/>
      <c r="F155" s="648"/>
      <c r="G155" s="648"/>
      <c r="H155" s="648"/>
      <c r="I155" s="648"/>
      <c r="J155" s="648"/>
      <c r="K155" s="240" t="s">
        <v>334</v>
      </c>
      <c r="L155" s="240"/>
      <c r="M155" s="240"/>
      <c r="N155" s="23"/>
    </row>
    <row r="156" spans="2:14">
      <c r="B156" s="10" t="str">
        <f>IF(入力シート!D168="","",入力シート!B168)</f>
        <v/>
      </c>
      <c r="C156" s="648" t="str">
        <f>IF(B156="","",VLOOKUP(B156,入力シート!$B$153:$BE$182,29,FALSE))</f>
        <v/>
      </c>
      <c r="D156" s="648"/>
      <c r="E156" s="648"/>
      <c r="F156" s="648"/>
      <c r="G156" s="648"/>
      <c r="H156" s="648"/>
      <c r="I156" s="648"/>
      <c r="J156" s="648"/>
      <c r="K156" s="240" t="s">
        <v>334</v>
      </c>
      <c r="L156" s="240"/>
      <c r="M156" s="240"/>
      <c r="N156" s="23"/>
    </row>
    <row r="157" spans="2:14">
      <c r="B157" s="10" t="str">
        <f>IF(入力シート!D169="","",入力シート!B169)</f>
        <v/>
      </c>
      <c r="C157" s="648" t="str">
        <f>IF(B157="","",VLOOKUP(B157,入力シート!$B$153:$BE$182,29,FALSE))</f>
        <v/>
      </c>
      <c r="D157" s="648"/>
      <c r="E157" s="648"/>
      <c r="F157" s="648"/>
      <c r="G157" s="648"/>
      <c r="H157" s="648"/>
      <c r="I157" s="648"/>
      <c r="J157" s="648"/>
      <c r="K157" s="240" t="s">
        <v>334</v>
      </c>
      <c r="L157" s="240"/>
      <c r="M157" s="240"/>
      <c r="N157" s="23"/>
    </row>
    <row r="158" spans="2:14">
      <c r="B158" s="10" t="str">
        <f>IF(入力シート!D170="","",入力シート!B170)</f>
        <v/>
      </c>
      <c r="C158" s="648" t="str">
        <f>IF(B158="","",VLOOKUP(B158,入力シート!$B$153:$BE$182,29,FALSE))</f>
        <v/>
      </c>
      <c r="D158" s="648"/>
      <c r="E158" s="648"/>
      <c r="F158" s="648"/>
      <c r="G158" s="648"/>
      <c r="H158" s="648"/>
      <c r="I158" s="648"/>
      <c r="J158" s="648"/>
      <c r="K158" s="240" t="s">
        <v>334</v>
      </c>
      <c r="L158" s="240"/>
      <c r="M158" s="240"/>
      <c r="N158" s="23"/>
    </row>
    <row r="159" spans="2:14">
      <c r="B159" s="10" t="str">
        <f>IF(入力シート!D171="","",入力シート!B171)</f>
        <v/>
      </c>
      <c r="C159" s="648" t="str">
        <f>IF(B159="","",VLOOKUP(B159,入力シート!$B$153:$BE$182,29,FALSE))</f>
        <v/>
      </c>
      <c r="D159" s="648"/>
      <c r="E159" s="648"/>
      <c r="F159" s="648"/>
      <c r="G159" s="648"/>
      <c r="H159" s="648"/>
      <c r="I159" s="648"/>
      <c r="J159" s="648"/>
      <c r="K159" s="240" t="s">
        <v>334</v>
      </c>
      <c r="L159" s="240"/>
      <c r="M159" s="240"/>
      <c r="N159" s="23"/>
    </row>
    <row r="160" spans="2:14">
      <c r="B160" s="10" t="str">
        <f>IF(入力シート!D172="","",入力シート!B172)</f>
        <v/>
      </c>
      <c r="C160" s="648" t="str">
        <f>IF(B160="","",VLOOKUP(B160,入力シート!$B$153:$BE$182,29,FALSE))</f>
        <v/>
      </c>
      <c r="D160" s="648"/>
      <c r="E160" s="648"/>
      <c r="F160" s="648"/>
      <c r="G160" s="648"/>
      <c r="H160" s="648"/>
      <c r="I160" s="648"/>
      <c r="J160" s="648"/>
      <c r="K160" s="240" t="s">
        <v>334</v>
      </c>
      <c r="L160" s="240"/>
      <c r="M160" s="240"/>
      <c r="N160" s="23"/>
    </row>
    <row r="161" spans="2:32">
      <c r="B161" s="10" t="str">
        <f>IF(入力シート!D173="","",入力シート!B173)</f>
        <v/>
      </c>
      <c r="C161" s="648" t="str">
        <f>IF(B161="","",VLOOKUP(B161,入力シート!$B$153:$BE$182,29,FALSE))</f>
        <v/>
      </c>
      <c r="D161" s="648"/>
      <c r="E161" s="648"/>
      <c r="F161" s="648"/>
      <c r="G161" s="648"/>
      <c r="H161" s="648"/>
      <c r="I161" s="648"/>
      <c r="J161" s="648"/>
      <c r="K161" s="240" t="s">
        <v>334</v>
      </c>
      <c r="L161" s="240"/>
      <c r="M161" s="240"/>
    </row>
    <row r="162" spans="2:32">
      <c r="B162" s="10" t="str">
        <f>IF(入力シート!D174="","",入力シート!B174)</f>
        <v/>
      </c>
      <c r="C162" s="648" t="str">
        <f>IF(B162="","",VLOOKUP(B162,入力シート!$B$153:$BE$182,29,FALSE))</f>
        <v/>
      </c>
      <c r="D162" s="648"/>
      <c r="E162" s="648"/>
      <c r="F162" s="648"/>
      <c r="G162" s="648"/>
      <c r="H162" s="648"/>
      <c r="I162" s="648"/>
      <c r="J162" s="648"/>
      <c r="K162" s="240" t="s">
        <v>334</v>
      </c>
      <c r="L162" s="240"/>
      <c r="M162" s="240"/>
      <c r="N162" s="23"/>
    </row>
    <row r="163" spans="2:32">
      <c r="B163" s="10" t="str">
        <f>IF(入力シート!D175="","",入力シート!B175)</f>
        <v/>
      </c>
      <c r="C163" s="648" t="str">
        <f>IF(B163="","",VLOOKUP(B163,入力シート!$B$153:$BE$182,29,FALSE))</f>
        <v/>
      </c>
      <c r="D163" s="648"/>
      <c r="E163" s="648"/>
      <c r="F163" s="648"/>
      <c r="G163" s="648"/>
      <c r="H163" s="648"/>
      <c r="I163" s="648"/>
      <c r="J163" s="648"/>
      <c r="K163" s="240" t="s">
        <v>334</v>
      </c>
      <c r="L163" s="240"/>
      <c r="M163" s="240"/>
      <c r="N163" s="23"/>
    </row>
    <row r="164" spans="2:32">
      <c r="B164" s="10" t="str">
        <f>IF(入力シート!D176="","",入力シート!B176)</f>
        <v/>
      </c>
      <c r="C164" s="648" t="str">
        <f>IF(B164="","",VLOOKUP(B164,入力シート!$B$153:$BE$182,29,FALSE))</f>
        <v/>
      </c>
      <c r="D164" s="648"/>
      <c r="E164" s="648"/>
      <c r="F164" s="648"/>
      <c r="G164" s="648"/>
      <c r="H164" s="648"/>
      <c r="I164" s="648"/>
      <c r="J164" s="648"/>
      <c r="K164" s="240" t="s">
        <v>334</v>
      </c>
      <c r="L164" s="240"/>
      <c r="M164" s="240"/>
      <c r="N164" s="23"/>
    </row>
    <row r="165" spans="2:32">
      <c r="B165" s="10" t="str">
        <f>IF(入力シート!D177="","",入力シート!B177)</f>
        <v/>
      </c>
      <c r="C165" s="648" t="str">
        <f>IF(B165="","",VLOOKUP(B165,入力シート!$B$153:$BE$182,29,FALSE))</f>
        <v/>
      </c>
      <c r="D165" s="648"/>
      <c r="E165" s="648"/>
      <c r="F165" s="648"/>
      <c r="G165" s="648"/>
      <c r="H165" s="648"/>
      <c r="I165" s="648"/>
      <c r="J165" s="648"/>
      <c r="K165" s="240" t="s">
        <v>334</v>
      </c>
      <c r="L165" s="240"/>
      <c r="M165" s="240"/>
      <c r="N165" s="23"/>
    </row>
    <row r="166" spans="2:32">
      <c r="B166" s="10" t="str">
        <f>IF(入力シート!D178="","",入力シート!B178)</f>
        <v/>
      </c>
      <c r="C166" s="648" t="str">
        <f>IF(B166="","",VLOOKUP(B166,入力シート!$B$153:$BE$182,29,FALSE))</f>
        <v/>
      </c>
      <c r="D166" s="648"/>
      <c r="E166" s="648"/>
      <c r="F166" s="648"/>
      <c r="G166" s="648"/>
      <c r="H166" s="648"/>
      <c r="I166" s="648"/>
      <c r="J166" s="648"/>
      <c r="K166" s="240" t="s">
        <v>334</v>
      </c>
      <c r="L166" s="240"/>
      <c r="M166" s="240"/>
      <c r="N166" s="23"/>
    </row>
    <row r="167" spans="2:32">
      <c r="B167" s="10" t="str">
        <f>IF(入力シート!D179="","",入力シート!B179)</f>
        <v/>
      </c>
      <c r="C167" s="648" t="str">
        <f>IF(B167="","",VLOOKUP(B167,入力シート!$B$153:$BE$182,29,FALSE))</f>
        <v/>
      </c>
      <c r="D167" s="648"/>
      <c r="E167" s="648"/>
      <c r="F167" s="648"/>
      <c r="G167" s="648"/>
      <c r="H167" s="648"/>
      <c r="I167" s="648"/>
      <c r="J167" s="648"/>
      <c r="K167" s="240" t="s">
        <v>334</v>
      </c>
      <c r="L167" s="240"/>
      <c r="M167" s="240"/>
      <c r="N167" s="23"/>
    </row>
    <row r="168" spans="2:32">
      <c r="B168" s="10" t="str">
        <f>IF(入力シート!D180="","",入力シート!B180)</f>
        <v/>
      </c>
      <c r="C168" s="648" t="str">
        <f>IF(B168="","",VLOOKUP(B168,入力シート!$B$153:$BE$182,29,FALSE))</f>
        <v/>
      </c>
      <c r="D168" s="648"/>
      <c r="E168" s="648"/>
      <c r="F168" s="648"/>
      <c r="G168" s="648"/>
      <c r="H168" s="648"/>
      <c r="I168" s="648"/>
      <c r="J168" s="648"/>
      <c r="K168" s="240" t="s">
        <v>334</v>
      </c>
      <c r="L168" s="240"/>
      <c r="M168" s="240"/>
      <c r="N168" s="23"/>
    </row>
    <row r="169" spans="2:32">
      <c r="B169" s="10" t="str">
        <f>IF(入力シート!D181="","",入力シート!B181)</f>
        <v/>
      </c>
      <c r="C169" s="648" t="str">
        <f>IF(B169="","",VLOOKUP(B169,入力シート!$B$153:$BE$182,29,FALSE))</f>
        <v/>
      </c>
      <c r="D169" s="648"/>
      <c r="E169" s="648"/>
      <c r="F169" s="648"/>
      <c r="G169" s="648"/>
      <c r="H169" s="648"/>
      <c r="I169" s="648"/>
      <c r="J169" s="648"/>
      <c r="K169" s="240" t="s">
        <v>334</v>
      </c>
      <c r="L169" s="240"/>
      <c r="M169" s="240"/>
      <c r="N169" s="23"/>
    </row>
    <row r="170" spans="2:32">
      <c r="B170" s="10" t="str">
        <f>IF(入力シート!D182="","",入力シート!B182)</f>
        <v/>
      </c>
      <c r="C170" s="648" t="str">
        <f>IF(B170="","",VLOOKUP(B170,入力シート!$B$153:$BE$182,29,FALSE))</f>
        <v/>
      </c>
      <c r="D170" s="648"/>
      <c r="E170" s="648"/>
      <c r="F170" s="648"/>
      <c r="G170" s="648"/>
      <c r="H170" s="648"/>
      <c r="I170" s="648"/>
      <c r="J170" s="648"/>
      <c r="K170" s="240" t="s">
        <v>334</v>
      </c>
      <c r="L170" s="240"/>
      <c r="M170" s="240"/>
      <c r="N170" s="23"/>
    </row>
    <row r="171" spans="2:32">
      <c r="C171" s="155"/>
      <c r="D171" s="155"/>
      <c r="E171" s="155"/>
      <c r="F171" s="155"/>
      <c r="G171" s="155"/>
      <c r="H171" s="155"/>
      <c r="I171" s="155"/>
      <c r="J171" s="155"/>
      <c r="K171" s="23"/>
      <c r="L171" s="23"/>
      <c r="M171" s="23"/>
      <c r="N171" s="23"/>
    </row>
    <row r="172" spans="2:32" ht="16.5" customHeight="1">
      <c r="B172" s="647" t="s">
        <v>335</v>
      </c>
      <c r="C172" s="647"/>
      <c r="D172" s="647"/>
      <c r="E172" s="647"/>
      <c r="F172" s="647"/>
      <c r="G172" s="156"/>
      <c r="H172" s="156"/>
      <c r="I172" s="156"/>
      <c r="J172" s="156"/>
      <c r="K172" s="156"/>
    </row>
    <row r="173" spans="2:32">
      <c r="B173" s="10" t="str">
        <f>IF(入力シート!D153="","",入力シート!B153)</f>
        <v/>
      </c>
      <c r="C173" s="240" t="s">
        <v>336</v>
      </c>
      <c r="D173" s="240"/>
      <c r="E173" s="240"/>
      <c r="F173" s="643" t="str">
        <f>IF(B173="","",VLOOKUP(B173,入力シート!$B$153:$BE$182,41,FALSE))</f>
        <v/>
      </c>
      <c r="G173" s="643"/>
      <c r="H173" s="643"/>
      <c r="I173" s="643"/>
      <c r="J173" s="643"/>
      <c r="K173" s="240" t="s">
        <v>337</v>
      </c>
      <c r="L173" s="240"/>
      <c r="M173" s="240"/>
      <c r="N173" s="643" t="str">
        <f>IF(B173="","",VLOOKUP(B173,入力シート!$B$153:$BE$182,45,FALSE))</f>
        <v/>
      </c>
      <c r="O173" s="643"/>
      <c r="P173" s="643"/>
      <c r="Q173" s="643"/>
      <c r="R173" s="643"/>
      <c r="T173" s="240" t="s">
        <v>338</v>
      </c>
      <c r="U173" s="240"/>
      <c r="V173" s="240"/>
      <c r="W173" s="643" t="str">
        <f>IF(B173="","",VLOOKUP(B173,入力シート!$B$153:$BE$182,49,FALSE))</f>
        <v/>
      </c>
      <c r="X173" s="643"/>
      <c r="Y173" s="643"/>
      <c r="Z173" s="643"/>
      <c r="AA173" s="643"/>
      <c r="AB173" s="240" t="s">
        <v>339</v>
      </c>
      <c r="AC173" s="240"/>
      <c r="AD173" s="240"/>
      <c r="AE173" s="643" t="str">
        <f>IF(B173="","",VLOOKUP(B173,入力シート!$B$153:$BE$182,53,FALSE))</f>
        <v/>
      </c>
      <c r="AF173" s="643"/>
    </row>
    <row r="174" spans="2:32">
      <c r="B174" s="10" t="str">
        <f>IF(入力シート!D154="","",入力シート!B154)</f>
        <v/>
      </c>
      <c r="C174" s="240" t="s">
        <v>336</v>
      </c>
      <c r="D174" s="240"/>
      <c r="E174" s="240"/>
      <c r="F174" s="643" t="str">
        <f>IF(B174="","",VLOOKUP(B174,入力シート!$B$153:$BE$182,41,FALSE))</f>
        <v/>
      </c>
      <c r="G174" s="643"/>
      <c r="H174" s="643"/>
      <c r="I174" s="643"/>
      <c r="J174" s="643"/>
      <c r="K174" s="240" t="s">
        <v>337</v>
      </c>
      <c r="L174" s="240"/>
      <c r="M174" s="240"/>
      <c r="N174" s="643" t="str">
        <f>IF(B174="","",VLOOKUP(B174,入力シート!$B$153:$BE$182,45,FALSE))</f>
        <v/>
      </c>
      <c r="O174" s="643"/>
      <c r="P174" s="643"/>
      <c r="Q174" s="643"/>
      <c r="R174" s="643"/>
      <c r="T174" s="240" t="s">
        <v>338</v>
      </c>
      <c r="U174" s="240"/>
      <c r="V174" s="240"/>
      <c r="W174" s="643" t="str">
        <f>IF(B174="","",VLOOKUP(B174,入力シート!$B$153:$BE$182,49,FALSE))</f>
        <v/>
      </c>
      <c r="X174" s="643"/>
      <c r="Y174" s="643"/>
      <c r="Z174" s="643"/>
      <c r="AA174" s="643"/>
      <c r="AB174" s="240" t="s">
        <v>339</v>
      </c>
      <c r="AC174" s="240"/>
      <c r="AD174" s="240"/>
      <c r="AE174" s="643" t="str">
        <f>IF(B174="","",VLOOKUP(B174,入力シート!$B$153:$BE$182,53,FALSE))</f>
        <v/>
      </c>
      <c r="AF174" s="643"/>
    </row>
    <row r="175" spans="2:32">
      <c r="B175" s="10" t="str">
        <f>IF(入力シート!D155="","",入力シート!B155)</f>
        <v/>
      </c>
      <c r="C175" s="240" t="s">
        <v>336</v>
      </c>
      <c r="D175" s="240"/>
      <c r="E175" s="240"/>
      <c r="F175" s="643" t="str">
        <f>IF(B175="","",VLOOKUP(B175,入力シート!$B$153:$BE$182,41,FALSE))</f>
        <v/>
      </c>
      <c r="G175" s="643"/>
      <c r="H175" s="643"/>
      <c r="I175" s="643"/>
      <c r="J175" s="643"/>
      <c r="K175" s="240" t="s">
        <v>337</v>
      </c>
      <c r="L175" s="240"/>
      <c r="M175" s="240"/>
      <c r="N175" s="643" t="str">
        <f>IF(B175="","",VLOOKUP(B175,入力シート!$B$153:$BE$182,45,FALSE))</f>
        <v/>
      </c>
      <c r="O175" s="643"/>
      <c r="P175" s="643"/>
      <c r="Q175" s="643"/>
      <c r="R175" s="643"/>
      <c r="T175" s="240" t="s">
        <v>338</v>
      </c>
      <c r="U175" s="240"/>
      <c r="V175" s="240"/>
      <c r="W175" s="643" t="str">
        <f>IF(B175="","",VLOOKUP(B175,入力シート!$B$153:$BE$182,49,FALSE))</f>
        <v/>
      </c>
      <c r="X175" s="643"/>
      <c r="Y175" s="643"/>
      <c r="Z175" s="643"/>
      <c r="AA175" s="643"/>
      <c r="AB175" s="240" t="s">
        <v>339</v>
      </c>
      <c r="AC175" s="240"/>
      <c r="AD175" s="240"/>
      <c r="AE175" s="643" t="str">
        <f>IF(B175="","",VLOOKUP(B175,入力シート!$B$153:$BE$182,53,FALSE))</f>
        <v/>
      </c>
      <c r="AF175" s="643"/>
    </row>
    <row r="176" spans="2:32">
      <c r="B176" s="10" t="str">
        <f>IF(入力シート!D156="","",入力シート!B156)</f>
        <v/>
      </c>
      <c r="C176" s="240" t="s">
        <v>336</v>
      </c>
      <c r="D176" s="240"/>
      <c r="E176" s="240"/>
      <c r="F176" s="643" t="str">
        <f>IF(B176="","",VLOOKUP(B176,入力シート!$B$153:$BE$182,41,FALSE))</f>
        <v/>
      </c>
      <c r="G176" s="643"/>
      <c r="H176" s="643"/>
      <c r="I176" s="643"/>
      <c r="J176" s="643"/>
      <c r="K176" s="240" t="s">
        <v>340</v>
      </c>
      <c r="L176" s="240"/>
      <c r="M176" s="240"/>
      <c r="N176" s="643" t="str">
        <f>IF(B176="","",VLOOKUP(B176,入力シート!$B$153:$BE$182,45,FALSE))</f>
        <v/>
      </c>
      <c r="O176" s="643"/>
      <c r="P176" s="643"/>
      <c r="Q176" s="643"/>
      <c r="R176" s="643"/>
      <c r="T176" s="240" t="s">
        <v>338</v>
      </c>
      <c r="U176" s="240"/>
      <c r="V176" s="240"/>
      <c r="W176" s="643" t="str">
        <f>IF(B176="","",VLOOKUP(B176,入力シート!$B$153:$BE$182,49,FALSE))</f>
        <v/>
      </c>
      <c r="X176" s="643"/>
      <c r="Y176" s="643"/>
      <c r="Z176" s="643"/>
      <c r="AA176" s="643"/>
      <c r="AB176" s="240" t="s">
        <v>339</v>
      </c>
      <c r="AC176" s="240"/>
      <c r="AD176" s="240"/>
      <c r="AE176" s="643" t="str">
        <f>IF(B176="","",VLOOKUP(B176,入力シート!$B$153:$BE$182,53,FALSE))</f>
        <v/>
      </c>
      <c r="AF176" s="643"/>
    </row>
    <row r="177" spans="2:32">
      <c r="B177" s="10" t="str">
        <f>IF(入力シート!D157="","",入力シート!B157)</f>
        <v/>
      </c>
      <c r="C177" s="240" t="s">
        <v>336</v>
      </c>
      <c r="D177" s="240"/>
      <c r="E177" s="240"/>
      <c r="F177" s="643" t="str">
        <f>IF(B177="","",VLOOKUP(B177,入力シート!$B$153:$BE$182,41,FALSE))</f>
        <v/>
      </c>
      <c r="G177" s="643"/>
      <c r="H177" s="643"/>
      <c r="I177" s="643"/>
      <c r="J177" s="643"/>
      <c r="K177" s="646" t="s">
        <v>337</v>
      </c>
      <c r="L177" s="646"/>
      <c r="M177" s="646"/>
      <c r="N177" s="643" t="str">
        <f>IF(B177="","",VLOOKUP(B177,入力シート!$B$153:$BE$182,45,FALSE))</f>
        <v/>
      </c>
      <c r="O177" s="643"/>
      <c r="P177" s="643"/>
      <c r="Q177" s="643"/>
      <c r="R177" s="643"/>
      <c r="T177" s="240" t="s">
        <v>338</v>
      </c>
      <c r="U177" s="240"/>
      <c r="V177" s="240"/>
      <c r="W177" s="643" t="str">
        <f>IF(B177="","",VLOOKUP(B177,入力シート!$B$153:$BE$182,49,FALSE))</f>
        <v/>
      </c>
      <c r="X177" s="643"/>
      <c r="Y177" s="643"/>
      <c r="Z177" s="643"/>
      <c r="AA177" s="643"/>
      <c r="AB177" s="240" t="s">
        <v>339</v>
      </c>
      <c r="AC177" s="240"/>
      <c r="AD177" s="240"/>
      <c r="AE177" s="643" t="str">
        <f>IF(B177="","",VLOOKUP(B177,入力シート!$B$153:$BE$182,53,FALSE))</f>
        <v/>
      </c>
      <c r="AF177" s="643"/>
    </row>
    <row r="178" spans="2:32">
      <c r="B178" s="10" t="str">
        <f>IF(入力シート!D158="","",入力シート!B158)</f>
        <v/>
      </c>
      <c r="C178" s="240" t="s">
        <v>336</v>
      </c>
      <c r="D178" s="240"/>
      <c r="E178" s="240"/>
      <c r="F178" s="643" t="str">
        <f>IF(B178="","",VLOOKUP(B178,入力シート!$B$153:$BE$182,41,FALSE))</f>
        <v/>
      </c>
      <c r="G178" s="643"/>
      <c r="H178" s="643"/>
      <c r="I178" s="643"/>
      <c r="J178" s="643"/>
      <c r="K178" s="240" t="s">
        <v>337</v>
      </c>
      <c r="L178" s="240"/>
      <c r="M178" s="240"/>
      <c r="N178" s="643" t="str">
        <f>IF(B178="","",VLOOKUP(B178,入力シート!$B$153:$BE$182,45,FALSE))</f>
        <v/>
      </c>
      <c r="O178" s="643"/>
      <c r="P178" s="643"/>
      <c r="Q178" s="643"/>
      <c r="R178" s="643"/>
      <c r="T178" s="240" t="s">
        <v>338</v>
      </c>
      <c r="U178" s="240"/>
      <c r="V178" s="240"/>
      <c r="W178" s="643" t="str">
        <f>IF(B178="","",VLOOKUP(B178,入力シート!$B$153:$BE$182,49,FALSE))</f>
        <v/>
      </c>
      <c r="X178" s="643"/>
      <c r="Y178" s="643"/>
      <c r="Z178" s="643"/>
      <c r="AA178" s="643"/>
      <c r="AB178" s="240" t="s">
        <v>339</v>
      </c>
      <c r="AC178" s="240"/>
      <c r="AD178" s="240"/>
      <c r="AE178" s="643" t="str">
        <f>IF(B178="","",VLOOKUP(B178,入力シート!$B$153:$BE$182,53,FALSE))</f>
        <v/>
      </c>
      <c r="AF178" s="643"/>
    </row>
    <row r="179" spans="2:32">
      <c r="B179" s="10" t="str">
        <f>IF(入力シート!D159="","",入力シート!B159)</f>
        <v/>
      </c>
      <c r="C179" s="240" t="s">
        <v>336</v>
      </c>
      <c r="D179" s="240"/>
      <c r="E179" s="240"/>
      <c r="F179" s="643" t="str">
        <f>IF(B179="","",VLOOKUP(B179,入力シート!$B$153:$BE$182,41,FALSE))</f>
        <v/>
      </c>
      <c r="G179" s="643"/>
      <c r="H179" s="643"/>
      <c r="I179" s="643"/>
      <c r="J179" s="643"/>
      <c r="K179" s="240" t="s">
        <v>337</v>
      </c>
      <c r="L179" s="240"/>
      <c r="M179" s="240"/>
      <c r="N179" s="643" t="str">
        <f>IF(B179="","",VLOOKUP(B179,入力シート!$B$153:$BE$182,45,FALSE))</f>
        <v/>
      </c>
      <c r="O179" s="643"/>
      <c r="P179" s="643"/>
      <c r="Q179" s="643"/>
      <c r="R179" s="643"/>
      <c r="T179" s="240" t="s">
        <v>338</v>
      </c>
      <c r="U179" s="240"/>
      <c r="V179" s="240"/>
      <c r="W179" s="643" t="str">
        <f>IF(B179="","",VLOOKUP(B179,入力シート!$B$153:$BE$182,49,FALSE))</f>
        <v/>
      </c>
      <c r="X179" s="643"/>
      <c r="Y179" s="643"/>
      <c r="Z179" s="643"/>
      <c r="AA179" s="643"/>
      <c r="AB179" s="240" t="s">
        <v>339</v>
      </c>
      <c r="AC179" s="240"/>
      <c r="AD179" s="240"/>
      <c r="AE179" s="643" t="str">
        <f>IF(B179="","",VLOOKUP(B179,入力シート!$B$153:$BE$182,53,FALSE))</f>
        <v/>
      </c>
      <c r="AF179" s="643"/>
    </row>
    <row r="180" spans="2:32">
      <c r="B180" s="10" t="str">
        <f>IF(入力シート!D160="","",入力シート!B160)</f>
        <v/>
      </c>
      <c r="C180" s="240" t="s">
        <v>336</v>
      </c>
      <c r="D180" s="240"/>
      <c r="E180" s="240"/>
      <c r="F180" s="643" t="str">
        <f>IF(B180="","",VLOOKUP(B180,入力シート!$B$153:$BE$182,41,FALSE))</f>
        <v/>
      </c>
      <c r="G180" s="643"/>
      <c r="H180" s="643"/>
      <c r="I180" s="643"/>
      <c r="J180" s="643"/>
      <c r="K180" s="240" t="s">
        <v>337</v>
      </c>
      <c r="L180" s="240"/>
      <c r="M180" s="240"/>
      <c r="N180" s="643" t="str">
        <f>IF(B180="","",VLOOKUP(B180,入力シート!$B$153:$BE$182,45,FALSE))</f>
        <v/>
      </c>
      <c r="O180" s="643"/>
      <c r="P180" s="643"/>
      <c r="Q180" s="643"/>
      <c r="R180" s="643"/>
      <c r="T180" s="240" t="s">
        <v>338</v>
      </c>
      <c r="U180" s="240"/>
      <c r="V180" s="240"/>
      <c r="W180" s="643" t="str">
        <f>IF(B180="","",VLOOKUP(B180,入力シート!$B$153:$BE$182,49,FALSE))</f>
        <v/>
      </c>
      <c r="X180" s="643"/>
      <c r="Y180" s="643"/>
      <c r="Z180" s="643"/>
      <c r="AA180" s="643"/>
      <c r="AB180" s="240" t="s">
        <v>339</v>
      </c>
      <c r="AC180" s="240"/>
      <c r="AD180" s="240"/>
      <c r="AE180" s="643" t="str">
        <f>IF(B180="","",VLOOKUP(B180,入力シート!$B$153:$BE$182,53,FALSE))</f>
        <v/>
      </c>
      <c r="AF180" s="643"/>
    </row>
    <row r="181" spans="2:32">
      <c r="B181" s="10" t="str">
        <f>IF(入力シート!D161="","",入力シート!B161)</f>
        <v/>
      </c>
      <c r="C181" s="240" t="s">
        <v>336</v>
      </c>
      <c r="D181" s="240"/>
      <c r="E181" s="240"/>
      <c r="F181" s="643" t="str">
        <f>IF(B181="","",VLOOKUP(B181,入力シート!$B$153:$BE$182,41,FALSE))</f>
        <v/>
      </c>
      <c r="G181" s="643"/>
      <c r="H181" s="643"/>
      <c r="I181" s="643"/>
      <c r="J181" s="643"/>
      <c r="K181" s="240" t="s">
        <v>340</v>
      </c>
      <c r="L181" s="240"/>
      <c r="M181" s="240"/>
      <c r="N181" s="643" t="str">
        <f>IF(B181="","",VLOOKUP(B181,入力シート!$B$153:$BE$182,45,FALSE))</f>
        <v/>
      </c>
      <c r="O181" s="643"/>
      <c r="P181" s="643"/>
      <c r="Q181" s="643"/>
      <c r="R181" s="643"/>
      <c r="T181" s="240" t="s">
        <v>338</v>
      </c>
      <c r="U181" s="240"/>
      <c r="V181" s="240"/>
      <c r="W181" s="643" t="str">
        <f>IF(B181="","",VLOOKUP(B181,入力シート!$B$153:$BE$182,49,FALSE))</f>
        <v/>
      </c>
      <c r="X181" s="643"/>
      <c r="Y181" s="643"/>
      <c r="Z181" s="643"/>
      <c r="AA181" s="643"/>
      <c r="AB181" s="240" t="s">
        <v>339</v>
      </c>
      <c r="AC181" s="240"/>
      <c r="AD181" s="240"/>
      <c r="AE181" s="643" t="str">
        <f>IF(B181="","",VLOOKUP(B181,入力シート!$B$153:$BE$182,53,FALSE))</f>
        <v/>
      </c>
      <c r="AF181" s="643"/>
    </row>
    <row r="182" spans="2:32">
      <c r="B182" s="10" t="str">
        <f>IF(入力シート!D162="","",入力シート!B162)</f>
        <v/>
      </c>
      <c r="C182" s="240" t="s">
        <v>336</v>
      </c>
      <c r="D182" s="240"/>
      <c r="E182" s="240"/>
      <c r="F182" s="643" t="str">
        <f>IF(B182="","",VLOOKUP(B182,入力シート!$B$153:$BE$182,41,FALSE))</f>
        <v/>
      </c>
      <c r="G182" s="643"/>
      <c r="H182" s="643"/>
      <c r="I182" s="643"/>
      <c r="J182" s="643"/>
      <c r="K182" s="646" t="s">
        <v>337</v>
      </c>
      <c r="L182" s="646"/>
      <c r="M182" s="646"/>
      <c r="N182" s="643" t="str">
        <f>IF(B182="","",VLOOKUP(B182,入力シート!$B$153:$BE$182,45,FALSE))</f>
        <v/>
      </c>
      <c r="O182" s="643"/>
      <c r="P182" s="643"/>
      <c r="Q182" s="643"/>
      <c r="R182" s="643"/>
      <c r="T182" s="240" t="s">
        <v>338</v>
      </c>
      <c r="U182" s="240"/>
      <c r="V182" s="240"/>
      <c r="W182" s="643" t="str">
        <f>IF(B182="","",VLOOKUP(B182,入力シート!$B$153:$BE$182,49,FALSE))</f>
        <v/>
      </c>
      <c r="X182" s="643"/>
      <c r="Y182" s="643"/>
      <c r="Z182" s="643"/>
      <c r="AA182" s="643"/>
      <c r="AB182" s="240" t="s">
        <v>339</v>
      </c>
      <c r="AC182" s="240"/>
      <c r="AD182" s="240"/>
      <c r="AE182" s="643" t="str">
        <f>IF(B182="","",VLOOKUP(B182,入力シート!$B$153:$BE$182,53,FALSE))</f>
        <v/>
      </c>
      <c r="AF182" s="643"/>
    </row>
    <row r="183" spans="2:32">
      <c r="B183" s="10" t="str">
        <f>IF(入力シート!D163="","",入力シート!B163)</f>
        <v/>
      </c>
      <c r="C183" s="240" t="s">
        <v>336</v>
      </c>
      <c r="D183" s="240"/>
      <c r="E183" s="240"/>
      <c r="F183" s="643" t="str">
        <f>IF(B183="","",VLOOKUP(B183,入力シート!$B$153:$BE$182,41,FALSE))</f>
        <v/>
      </c>
      <c r="G183" s="643"/>
      <c r="H183" s="643"/>
      <c r="I183" s="643"/>
      <c r="J183" s="643"/>
      <c r="K183" s="240" t="s">
        <v>337</v>
      </c>
      <c r="L183" s="240"/>
      <c r="M183" s="240"/>
      <c r="N183" s="643" t="str">
        <f>IF(B183="","",VLOOKUP(B183,入力シート!$B$153:$BE$182,45,FALSE))</f>
        <v/>
      </c>
      <c r="O183" s="643"/>
      <c r="P183" s="643"/>
      <c r="Q183" s="643"/>
      <c r="R183" s="643"/>
      <c r="T183" s="240" t="s">
        <v>338</v>
      </c>
      <c r="U183" s="240"/>
      <c r="V183" s="240"/>
      <c r="W183" s="643" t="str">
        <f>IF(B183="","",VLOOKUP(B183,入力シート!$B$153:$BE$182,49,FALSE))</f>
        <v/>
      </c>
      <c r="X183" s="643"/>
      <c r="Y183" s="643"/>
      <c r="Z183" s="643"/>
      <c r="AA183" s="643"/>
      <c r="AB183" s="240" t="s">
        <v>339</v>
      </c>
      <c r="AC183" s="240"/>
      <c r="AD183" s="240"/>
      <c r="AE183" s="643" t="str">
        <f>IF(B183="","",VLOOKUP(B183,入力シート!$B$153:$BE$182,53,FALSE))</f>
        <v/>
      </c>
      <c r="AF183" s="643"/>
    </row>
    <row r="184" spans="2:32">
      <c r="B184" s="10" t="str">
        <f>IF(入力シート!D164="","",入力シート!B164)</f>
        <v/>
      </c>
      <c r="C184" s="240" t="s">
        <v>336</v>
      </c>
      <c r="D184" s="240"/>
      <c r="E184" s="240"/>
      <c r="F184" s="643" t="str">
        <f>IF(B184="","",VLOOKUP(B184,入力シート!$B$153:$BE$182,41,FALSE))</f>
        <v/>
      </c>
      <c r="G184" s="643"/>
      <c r="H184" s="643"/>
      <c r="I184" s="643"/>
      <c r="J184" s="643"/>
      <c r="K184" s="240" t="s">
        <v>337</v>
      </c>
      <c r="L184" s="240"/>
      <c r="M184" s="240"/>
      <c r="N184" s="643" t="str">
        <f>IF(B184="","",VLOOKUP(B184,入力シート!$B$153:$BE$182,45,FALSE))</f>
        <v/>
      </c>
      <c r="O184" s="643"/>
      <c r="P184" s="643"/>
      <c r="Q184" s="643"/>
      <c r="R184" s="643"/>
      <c r="T184" s="240" t="s">
        <v>338</v>
      </c>
      <c r="U184" s="240"/>
      <c r="V184" s="240"/>
      <c r="W184" s="643" t="str">
        <f>IF(B184="","",VLOOKUP(B184,入力シート!$B$153:$BE$182,49,FALSE))</f>
        <v/>
      </c>
      <c r="X184" s="643"/>
      <c r="Y184" s="643"/>
      <c r="Z184" s="643"/>
      <c r="AA184" s="643"/>
      <c r="AB184" s="240" t="s">
        <v>339</v>
      </c>
      <c r="AC184" s="240"/>
      <c r="AD184" s="240"/>
      <c r="AE184" s="643" t="str">
        <f>IF(B184="","",VLOOKUP(B184,入力シート!$B$153:$BE$182,53,FALSE))</f>
        <v/>
      </c>
      <c r="AF184" s="643"/>
    </row>
    <row r="185" spans="2:32">
      <c r="B185" s="10" t="str">
        <f>IF(入力シート!D165="","",入力シート!B165)</f>
        <v/>
      </c>
      <c r="C185" s="240" t="s">
        <v>336</v>
      </c>
      <c r="D185" s="240"/>
      <c r="E185" s="240"/>
      <c r="F185" s="643" t="str">
        <f>IF(B185="","",VLOOKUP(B185,入力シート!$B$153:$BE$182,41,FALSE))</f>
        <v/>
      </c>
      <c r="G185" s="643"/>
      <c r="H185" s="643"/>
      <c r="I185" s="643"/>
      <c r="J185" s="643"/>
      <c r="K185" s="240" t="s">
        <v>337</v>
      </c>
      <c r="L185" s="240"/>
      <c r="M185" s="240"/>
      <c r="N185" s="643" t="str">
        <f>IF(B185="","",VLOOKUP(B185,入力シート!$B$153:$BE$182,45,FALSE))</f>
        <v/>
      </c>
      <c r="O185" s="643"/>
      <c r="P185" s="643"/>
      <c r="Q185" s="643"/>
      <c r="R185" s="643"/>
      <c r="T185" s="240" t="s">
        <v>338</v>
      </c>
      <c r="U185" s="240"/>
      <c r="V185" s="240"/>
      <c r="W185" s="643" t="str">
        <f>IF(B185="","",VLOOKUP(B185,入力シート!$B$153:$BE$182,49,FALSE))</f>
        <v/>
      </c>
      <c r="X185" s="643"/>
      <c r="Y185" s="643"/>
      <c r="Z185" s="643"/>
      <c r="AA185" s="643"/>
      <c r="AB185" s="240" t="s">
        <v>339</v>
      </c>
      <c r="AC185" s="240"/>
      <c r="AD185" s="240"/>
      <c r="AE185" s="643" t="str">
        <f>IF(B185="","",VLOOKUP(B185,入力シート!$B$153:$BE$182,53,FALSE))</f>
        <v/>
      </c>
      <c r="AF185" s="643"/>
    </row>
    <row r="186" spans="2:32">
      <c r="B186" s="10" t="str">
        <f>IF(入力シート!D166="","",入力シート!B166)</f>
        <v/>
      </c>
      <c r="C186" s="240" t="s">
        <v>336</v>
      </c>
      <c r="D186" s="240"/>
      <c r="E186" s="240"/>
      <c r="F186" s="643" t="str">
        <f>IF(B186="","",VLOOKUP(B186,入力シート!$B$153:$BE$182,41,FALSE))</f>
        <v/>
      </c>
      <c r="G186" s="643"/>
      <c r="H186" s="643"/>
      <c r="I186" s="643"/>
      <c r="J186" s="643"/>
      <c r="K186" s="240" t="s">
        <v>340</v>
      </c>
      <c r="L186" s="240"/>
      <c r="M186" s="240"/>
      <c r="N186" s="643" t="str">
        <f>IF(B186="","",VLOOKUP(B186,入力シート!$B$153:$BE$182,45,FALSE))</f>
        <v/>
      </c>
      <c r="O186" s="643"/>
      <c r="P186" s="643"/>
      <c r="Q186" s="643"/>
      <c r="R186" s="643"/>
      <c r="T186" s="240" t="s">
        <v>338</v>
      </c>
      <c r="U186" s="240"/>
      <c r="V186" s="240"/>
      <c r="W186" s="643" t="str">
        <f>IF(B186="","",VLOOKUP(B186,入力シート!$B$153:$BE$182,49,FALSE))</f>
        <v/>
      </c>
      <c r="X186" s="643"/>
      <c r="Y186" s="643"/>
      <c r="Z186" s="643"/>
      <c r="AA186" s="643"/>
      <c r="AB186" s="240" t="s">
        <v>339</v>
      </c>
      <c r="AC186" s="240"/>
      <c r="AD186" s="240"/>
      <c r="AE186" s="643" t="str">
        <f>IF(B186="","",VLOOKUP(B186,入力シート!$B$153:$BE$182,53,FALSE))</f>
        <v/>
      </c>
      <c r="AF186" s="643"/>
    </row>
    <row r="187" spans="2:32">
      <c r="B187" s="10" t="str">
        <f>IF(入力シート!D167="","",入力シート!B167)</f>
        <v/>
      </c>
      <c r="C187" s="240" t="s">
        <v>336</v>
      </c>
      <c r="D187" s="240"/>
      <c r="E187" s="240"/>
      <c r="F187" s="643" t="str">
        <f>IF(B187="","",VLOOKUP(B187,入力シート!$B$153:$BE$182,41,FALSE))</f>
        <v/>
      </c>
      <c r="G187" s="643"/>
      <c r="H187" s="643"/>
      <c r="I187" s="643"/>
      <c r="J187" s="643"/>
      <c r="K187" s="646" t="s">
        <v>337</v>
      </c>
      <c r="L187" s="646"/>
      <c r="M187" s="646"/>
      <c r="N187" s="643" t="str">
        <f>IF(B187="","",VLOOKUP(B187,入力シート!$B$153:$BE$182,45,FALSE))</f>
        <v/>
      </c>
      <c r="O187" s="643"/>
      <c r="P187" s="643"/>
      <c r="Q187" s="643"/>
      <c r="R187" s="643"/>
      <c r="T187" s="240" t="s">
        <v>338</v>
      </c>
      <c r="U187" s="240"/>
      <c r="V187" s="240"/>
      <c r="W187" s="643" t="str">
        <f>IF(B187="","",VLOOKUP(B187,入力シート!$B$153:$BE$182,49,FALSE))</f>
        <v/>
      </c>
      <c r="X187" s="643"/>
      <c r="Y187" s="643"/>
      <c r="Z187" s="643"/>
      <c r="AA187" s="643"/>
      <c r="AB187" s="240" t="s">
        <v>339</v>
      </c>
      <c r="AC187" s="240"/>
      <c r="AD187" s="240"/>
      <c r="AE187" s="643" t="str">
        <f>IF(B187="","",VLOOKUP(B187,入力シート!$B$153:$BE$182,53,FALSE))</f>
        <v/>
      </c>
      <c r="AF187" s="643"/>
    </row>
    <row r="188" spans="2:32">
      <c r="B188" s="10" t="str">
        <f>IF(入力シート!D168="","",入力シート!B168)</f>
        <v/>
      </c>
      <c r="C188" s="240" t="s">
        <v>336</v>
      </c>
      <c r="D188" s="240"/>
      <c r="E188" s="240"/>
      <c r="F188" s="643" t="str">
        <f>IF(B188="","",VLOOKUP(B188,入力シート!$B$153:$BE$182,41,FALSE))</f>
        <v/>
      </c>
      <c r="G188" s="643"/>
      <c r="H188" s="643"/>
      <c r="I188" s="643"/>
      <c r="J188" s="643"/>
      <c r="K188" s="240" t="s">
        <v>337</v>
      </c>
      <c r="L188" s="240"/>
      <c r="M188" s="240"/>
      <c r="N188" s="643" t="str">
        <f>IF(B188="","",VLOOKUP(B188,入力シート!$B$153:$BE$182,45,FALSE))</f>
        <v/>
      </c>
      <c r="O188" s="643"/>
      <c r="P188" s="643"/>
      <c r="Q188" s="643"/>
      <c r="R188" s="643"/>
      <c r="T188" s="240" t="s">
        <v>338</v>
      </c>
      <c r="U188" s="240"/>
      <c r="V188" s="240"/>
      <c r="W188" s="643" t="str">
        <f>IF(B188="","",VLOOKUP(B188,入力シート!$B$153:$BE$182,49,FALSE))</f>
        <v/>
      </c>
      <c r="X188" s="643"/>
      <c r="Y188" s="643"/>
      <c r="Z188" s="643"/>
      <c r="AA188" s="643"/>
      <c r="AB188" s="240" t="s">
        <v>339</v>
      </c>
      <c r="AC188" s="240"/>
      <c r="AD188" s="240"/>
      <c r="AE188" s="643" t="str">
        <f>IF(B188="","",VLOOKUP(B188,入力シート!$B$153:$BE$182,53,FALSE))</f>
        <v/>
      </c>
      <c r="AF188" s="643"/>
    </row>
    <row r="189" spans="2:32">
      <c r="B189" s="10" t="str">
        <f>IF(入力シート!D169="","",入力シート!B169)</f>
        <v/>
      </c>
      <c r="C189" s="240" t="s">
        <v>336</v>
      </c>
      <c r="D189" s="240"/>
      <c r="E189" s="240"/>
      <c r="F189" s="643" t="str">
        <f>IF(B189="","",VLOOKUP(B189,入力シート!$B$153:$BE$182,41,FALSE))</f>
        <v/>
      </c>
      <c r="G189" s="643"/>
      <c r="H189" s="643"/>
      <c r="I189" s="643"/>
      <c r="J189" s="643"/>
      <c r="K189" s="240" t="s">
        <v>337</v>
      </c>
      <c r="L189" s="240"/>
      <c r="M189" s="240"/>
      <c r="N189" s="643" t="str">
        <f>IF(B189="","",VLOOKUP(B189,入力シート!$B$153:$BE$182,45,FALSE))</f>
        <v/>
      </c>
      <c r="O189" s="643"/>
      <c r="P189" s="643"/>
      <c r="Q189" s="643"/>
      <c r="R189" s="643"/>
      <c r="T189" s="240" t="s">
        <v>338</v>
      </c>
      <c r="U189" s="240"/>
      <c r="V189" s="240"/>
      <c r="W189" s="643" t="str">
        <f>IF(B189="","",VLOOKUP(B189,入力シート!$B$153:$BE$182,49,FALSE))</f>
        <v/>
      </c>
      <c r="X189" s="643"/>
      <c r="Y189" s="643"/>
      <c r="Z189" s="643"/>
      <c r="AA189" s="643"/>
      <c r="AB189" s="240" t="s">
        <v>339</v>
      </c>
      <c r="AC189" s="240"/>
      <c r="AD189" s="240"/>
      <c r="AE189" s="643" t="str">
        <f>IF(B189="","",VLOOKUP(B189,入力シート!$B$153:$BE$182,53,FALSE))</f>
        <v/>
      </c>
      <c r="AF189" s="643"/>
    </row>
    <row r="190" spans="2:32">
      <c r="B190" s="10" t="str">
        <f>IF(入力シート!D170="","",入力シート!B170)</f>
        <v/>
      </c>
      <c r="C190" s="240" t="s">
        <v>336</v>
      </c>
      <c r="D190" s="240"/>
      <c r="E190" s="240"/>
      <c r="F190" s="643" t="str">
        <f>IF(B190="","",VLOOKUP(B190,入力シート!$B$153:$BE$182,41,FALSE))</f>
        <v/>
      </c>
      <c r="G190" s="643"/>
      <c r="H190" s="643"/>
      <c r="I190" s="643"/>
      <c r="J190" s="643"/>
      <c r="K190" s="240" t="s">
        <v>337</v>
      </c>
      <c r="L190" s="240"/>
      <c r="M190" s="240"/>
      <c r="N190" s="643" t="str">
        <f>IF(B190="","",VLOOKUP(B190,入力シート!$B$153:$BE$182,45,FALSE))</f>
        <v/>
      </c>
      <c r="O190" s="643"/>
      <c r="P190" s="643"/>
      <c r="Q190" s="643"/>
      <c r="R190" s="643"/>
      <c r="T190" s="240" t="s">
        <v>338</v>
      </c>
      <c r="U190" s="240"/>
      <c r="V190" s="240"/>
      <c r="W190" s="643" t="str">
        <f>IF(B190="","",VLOOKUP(B190,入力シート!$B$153:$BE$182,49,FALSE))</f>
        <v/>
      </c>
      <c r="X190" s="643"/>
      <c r="Y190" s="643"/>
      <c r="Z190" s="643"/>
      <c r="AA190" s="643"/>
      <c r="AB190" s="240" t="s">
        <v>339</v>
      </c>
      <c r="AC190" s="240"/>
      <c r="AD190" s="240"/>
      <c r="AE190" s="643" t="str">
        <f>IF(B190="","",VLOOKUP(B190,入力シート!$B$153:$BE$182,53,FALSE))</f>
        <v/>
      </c>
      <c r="AF190" s="643"/>
    </row>
    <row r="191" spans="2:32">
      <c r="B191" s="10" t="str">
        <f>IF(入力シート!D171="","",入力シート!B171)</f>
        <v/>
      </c>
      <c r="C191" s="240" t="s">
        <v>336</v>
      </c>
      <c r="D191" s="240"/>
      <c r="E191" s="240"/>
      <c r="F191" s="643" t="str">
        <f>IF(B191="","",VLOOKUP(B191,入力シート!$B$153:$BE$182,41,FALSE))</f>
        <v/>
      </c>
      <c r="G191" s="643"/>
      <c r="H191" s="643"/>
      <c r="I191" s="643"/>
      <c r="J191" s="643"/>
      <c r="K191" s="240" t="s">
        <v>340</v>
      </c>
      <c r="L191" s="240"/>
      <c r="M191" s="240"/>
      <c r="N191" s="643" t="str">
        <f>IF(B191="","",VLOOKUP(B191,入力シート!$B$153:$BE$182,45,FALSE))</f>
        <v/>
      </c>
      <c r="O191" s="643"/>
      <c r="P191" s="643"/>
      <c r="Q191" s="643"/>
      <c r="R191" s="643"/>
      <c r="T191" s="240" t="s">
        <v>338</v>
      </c>
      <c r="U191" s="240"/>
      <c r="V191" s="240"/>
      <c r="W191" s="643" t="str">
        <f>IF(B191="","",VLOOKUP(B191,入力シート!$B$153:$BE$182,49,FALSE))</f>
        <v/>
      </c>
      <c r="X191" s="643"/>
      <c r="Y191" s="643"/>
      <c r="Z191" s="643"/>
      <c r="AA191" s="643"/>
      <c r="AB191" s="240" t="s">
        <v>339</v>
      </c>
      <c r="AC191" s="240"/>
      <c r="AD191" s="240"/>
      <c r="AE191" s="643" t="str">
        <f>IF(B191="","",VLOOKUP(B191,入力シート!$B$153:$BE$182,53,FALSE))</f>
        <v/>
      </c>
      <c r="AF191" s="643"/>
    </row>
    <row r="192" spans="2:32">
      <c r="B192" s="10" t="str">
        <f>IF(入力シート!D172="","",入力シート!B172)</f>
        <v/>
      </c>
      <c r="C192" s="240" t="s">
        <v>336</v>
      </c>
      <c r="D192" s="240"/>
      <c r="E192" s="240"/>
      <c r="F192" s="643" t="str">
        <f>IF(B192="","",VLOOKUP(B192,入力シート!$B$153:$BE$182,41,FALSE))</f>
        <v/>
      </c>
      <c r="G192" s="643"/>
      <c r="H192" s="643"/>
      <c r="I192" s="643"/>
      <c r="J192" s="643"/>
      <c r="K192" s="646" t="s">
        <v>337</v>
      </c>
      <c r="L192" s="646"/>
      <c r="M192" s="646"/>
      <c r="N192" s="643" t="str">
        <f>IF(B192="","",VLOOKUP(B192,入力シート!$B$153:$BE$182,45,FALSE))</f>
        <v/>
      </c>
      <c r="O192" s="643"/>
      <c r="P192" s="643"/>
      <c r="Q192" s="643"/>
      <c r="R192" s="643"/>
      <c r="T192" s="240" t="s">
        <v>338</v>
      </c>
      <c r="U192" s="240"/>
      <c r="V192" s="240"/>
      <c r="W192" s="643" t="str">
        <f>IF(B192="","",VLOOKUP(B192,入力シート!$B$153:$BE$182,49,FALSE))</f>
        <v/>
      </c>
      <c r="X192" s="643"/>
      <c r="Y192" s="643"/>
      <c r="Z192" s="643"/>
      <c r="AA192" s="643"/>
      <c r="AB192" s="240" t="s">
        <v>339</v>
      </c>
      <c r="AC192" s="240"/>
      <c r="AD192" s="240"/>
      <c r="AE192" s="643" t="str">
        <f>IF(B192="","",VLOOKUP(B192,入力シート!$B$153:$BE$182,53,FALSE))</f>
        <v/>
      </c>
      <c r="AF192" s="643"/>
    </row>
    <row r="193" spans="1:32">
      <c r="B193" s="10" t="str">
        <f>IF(入力シート!D173="","",入力シート!B173)</f>
        <v/>
      </c>
      <c r="C193" s="240" t="s">
        <v>336</v>
      </c>
      <c r="D193" s="240"/>
      <c r="E193" s="240"/>
      <c r="F193" s="643" t="str">
        <f>IF(B193="","",VLOOKUP(B193,入力シート!$B$153:$BE$182,41,FALSE))</f>
        <v/>
      </c>
      <c r="G193" s="643"/>
      <c r="H193" s="643"/>
      <c r="I193" s="643"/>
      <c r="J193" s="643"/>
      <c r="K193" s="240" t="s">
        <v>337</v>
      </c>
      <c r="L193" s="240"/>
      <c r="M193" s="240"/>
      <c r="N193" s="643" t="str">
        <f>IF(B193="","",VLOOKUP(B193,入力シート!$B$153:$BE$182,45,FALSE))</f>
        <v/>
      </c>
      <c r="O193" s="643"/>
      <c r="P193" s="643"/>
      <c r="Q193" s="643"/>
      <c r="R193" s="643"/>
      <c r="T193" s="240" t="s">
        <v>338</v>
      </c>
      <c r="U193" s="240"/>
      <c r="V193" s="240"/>
      <c r="W193" s="643" t="str">
        <f>IF(B193="","",VLOOKUP(B193,入力シート!$B$153:$BE$182,49,FALSE))</f>
        <v/>
      </c>
      <c r="X193" s="643"/>
      <c r="Y193" s="643"/>
      <c r="Z193" s="643"/>
      <c r="AA193" s="643"/>
      <c r="AB193" s="240" t="s">
        <v>339</v>
      </c>
      <c r="AC193" s="240"/>
      <c r="AD193" s="240"/>
      <c r="AE193" s="643" t="str">
        <f>IF(B193="","",VLOOKUP(B193,入力シート!$B$153:$BE$182,53,FALSE))</f>
        <v/>
      </c>
      <c r="AF193" s="643"/>
    </row>
    <row r="194" spans="1:32">
      <c r="B194" s="10" t="str">
        <f>IF(入力シート!D174="","",入力シート!B174)</f>
        <v/>
      </c>
      <c r="C194" s="240" t="s">
        <v>336</v>
      </c>
      <c r="D194" s="240"/>
      <c r="E194" s="240"/>
      <c r="F194" s="643" t="str">
        <f>IF(B194="","",VLOOKUP(B194,入力シート!$B$153:$BE$182,41,FALSE))</f>
        <v/>
      </c>
      <c r="G194" s="643"/>
      <c r="H194" s="643"/>
      <c r="I194" s="643"/>
      <c r="J194" s="643"/>
      <c r="K194" s="240" t="s">
        <v>337</v>
      </c>
      <c r="L194" s="240"/>
      <c r="M194" s="240"/>
      <c r="N194" s="643" t="str">
        <f>IF(B194="","",VLOOKUP(B194,入力シート!$B$153:$BE$182,45,FALSE))</f>
        <v/>
      </c>
      <c r="O194" s="643"/>
      <c r="P194" s="643"/>
      <c r="Q194" s="643"/>
      <c r="R194" s="643"/>
      <c r="T194" s="240" t="s">
        <v>338</v>
      </c>
      <c r="U194" s="240"/>
      <c r="V194" s="240"/>
      <c r="W194" s="643" t="str">
        <f>IF(B194="","",VLOOKUP(B194,入力シート!$B$153:$BE$182,49,FALSE))</f>
        <v/>
      </c>
      <c r="X194" s="643"/>
      <c r="Y194" s="643"/>
      <c r="Z194" s="643"/>
      <c r="AA194" s="643"/>
      <c r="AB194" s="240" t="s">
        <v>339</v>
      </c>
      <c r="AC194" s="240"/>
      <c r="AD194" s="240"/>
      <c r="AE194" s="643" t="str">
        <f>IF(B194="","",VLOOKUP(B194,入力シート!$B$153:$BE$182,53,FALSE))</f>
        <v/>
      </c>
      <c r="AF194" s="643"/>
    </row>
    <row r="195" spans="1:32">
      <c r="B195" s="10" t="str">
        <f>IF(入力シート!D175="","",入力シート!B175)</f>
        <v/>
      </c>
      <c r="C195" s="240" t="s">
        <v>336</v>
      </c>
      <c r="D195" s="240"/>
      <c r="E195" s="240"/>
      <c r="F195" s="643" t="str">
        <f>IF(B195="","",VLOOKUP(B195,入力シート!$B$153:$BE$182,41,FALSE))</f>
        <v/>
      </c>
      <c r="G195" s="643"/>
      <c r="H195" s="643"/>
      <c r="I195" s="643"/>
      <c r="J195" s="643"/>
      <c r="K195" s="240" t="s">
        <v>337</v>
      </c>
      <c r="L195" s="240"/>
      <c r="M195" s="240"/>
      <c r="N195" s="643" t="str">
        <f>IF(B195="","",VLOOKUP(B195,入力シート!$B$153:$BE$182,45,FALSE))</f>
        <v/>
      </c>
      <c r="O195" s="643"/>
      <c r="P195" s="643"/>
      <c r="Q195" s="643"/>
      <c r="R195" s="643"/>
      <c r="T195" s="240" t="s">
        <v>338</v>
      </c>
      <c r="U195" s="240"/>
      <c r="V195" s="240"/>
      <c r="W195" s="643" t="str">
        <f>IF(B195="","",VLOOKUP(B195,入力シート!$B$153:$BE$182,49,FALSE))</f>
        <v/>
      </c>
      <c r="X195" s="643"/>
      <c r="Y195" s="643"/>
      <c r="Z195" s="643"/>
      <c r="AA195" s="643"/>
      <c r="AB195" s="240" t="s">
        <v>339</v>
      </c>
      <c r="AC195" s="240"/>
      <c r="AD195" s="240"/>
      <c r="AE195" s="643" t="str">
        <f>IF(B195="","",VLOOKUP(B195,入力シート!$B$153:$BE$182,53,FALSE))</f>
        <v/>
      </c>
      <c r="AF195" s="643"/>
    </row>
    <row r="196" spans="1:32">
      <c r="B196" s="10" t="str">
        <f>IF(入力シート!D176="","",入力シート!B176)</f>
        <v/>
      </c>
      <c r="C196" s="240" t="s">
        <v>336</v>
      </c>
      <c r="D196" s="240"/>
      <c r="E196" s="240"/>
      <c r="F196" s="643" t="str">
        <f>IF(B196="","",VLOOKUP(B196,入力シート!$B$153:$BE$182,41,FALSE))</f>
        <v/>
      </c>
      <c r="G196" s="643"/>
      <c r="H196" s="643"/>
      <c r="I196" s="643"/>
      <c r="J196" s="643"/>
      <c r="K196" s="240" t="s">
        <v>340</v>
      </c>
      <c r="L196" s="240"/>
      <c r="M196" s="240"/>
      <c r="N196" s="643" t="str">
        <f>IF(B196="","",VLOOKUP(B196,入力シート!$B$153:$BE$182,45,FALSE))</f>
        <v/>
      </c>
      <c r="O196" s="643"/>
      <c r="P196" s="643"/>
      <c r="Q196" s="643"/>
      <c r="R196" s="643"/>
      <c r="T196" s="240" t="s">
        <v>338</v>
      </c>
      <c r="U196" s="240"/>
      <c r="V196" s="240"/>
      <c r="W196" s="643" t="str">
        <f>IF(B196="","",VLOOKUP(B196,入力シート!$B$153:$BE$182,49,FALSE))</f>
        <v/>
      </c>
      <c r="X196" s="643"/>
      <c r="Y196" s="643"/>
      <c r="Z196" s="643"/>
      <c r="AA196" s="643"/>
      <c r="AB196" s="240" t="s">
        <v>339</v>
      </c>
      <c r="AC196" s="240"/>
      <c r="AD196" s="240"/>
      <c r="AE196" s="643" t="str">
        <f>IF(B196="","",VLOOKUP(B196,入力シート!$B$153:$BE$182,53,FALSE))</f>
        <v/>
      </c>
      <c r="AF196" s="643"/>
    </row>
    <row r="197" spans="1:32">
      <c r="B197" s="10" t="str">
        <f>IF(入力シート!D177="","",入力シート!B177)</f>
        <v/>
      </c>
      <c r="C197" s="240" t="s">
        <v>336</v>
      </c>
      <c r="D197" s="240"/>
      <c r="E197" s="240"/>
      <c r="F197" s="643" t="str">
        <f>IF(B197="","",VLOOKUP(B197,入力シート!$B$153:$BE$182,41,FALSE))</f>
        <v/>
      </c>
      <c r="G197" s="643"/>
      <c r="H197" s="643"/>
      <c r="I197" s="643"/>
      <c r="J197" s="643"/>
      <c r="K197" s="646" t="s">
        <v>337</v>
      </c>
      <c r="L197" s="646"/>
      <c r="M197" s="646"/>
      <c r="N197" s="643" t="str">
        <f>IF(B197="","",VLOOKUP(B197,入力シート!$B$153:$BE$182,45,FALSE))</f>
        <v/>
      </c>
      <c r="O197" s="643"/>
      <c r="P197" s="643"/>
      <c r="Q197" s="643"/>
      <c r="R197" s="643"/>
      <c r="T197" s="240" t="s">
        <v>338</v>
      </c>
      <c r="U197" s="240"/>
      <c r="V197" s="240"/>
      <c r="W197" s="643" t="str">
        <f>IF(B197="","",VLOOKUP(B197,入力シート!$B$153:$BE$182,49,FALSE))</f>
        <v/>
      </c>
      <c r="X197" s="643"/>
      <c r="Y197" s="643"/>
      <c r="Z197" s="643"/>
      <c r="AA197" s="643"/>
      <c r="AB197" s="240" t="s">
        <v>339</v>
      </c>
      <c r="AC197" s="240"/>
      <c r="AD197" s="240"/>
      <c r="AE197" s="643" t="str">
        <f>IF(B197="","",VLOOKUP(B197,入力シート!$B$153:$BE$182,53,FALSE))</f>
        <v/>
      </c>
      <c r="AF197" s="643"/>
    </row>
    <row r="198" spans="1:32">
      <c r="B198" s="10" t="str">
        <f>IF(入力シート!D178="","",入力シート!B178)</f>
        <v/>
      </c>
      <c r="C198" s="240" t="s">
        <v>336</v>
      </c>
      <c r="D198" s="240"/>
      <c r="E198" s="240"/>
      <c r="F198" s="643" t="str">
        <f>IF(B198="","",VLOOKUP(B198,入力シート!$B$153:$BE$182,41,FALSE))</f>
        <v/>
      </c>
      <c r="G198" s="643"/>
      <c r="H198" s="643"/>
      <c r="I198" s="643"/>
      <c r="J198" s="643"/>
      <c r="K198" s="240" t="s">
        <v>337</v>
      </c>
      <c r="L198" s="240"/>
      <c r="M198" s="240"/>
      <c r="N198" s="643" t="str">
        <f>IF(B198="","",VLOOKUP(B198,入力シート!$B$153:$BE$182,45,FALSE))</f>
        <v/>
      </c>
      <c r="O198" s="643"/>
      <c r="P198" s="643"/>
      <c r="Q198" s="643"/>
      <c r="R198" s="643"/>
      <c r="T198" s="240" t="s">
        <v>338</v>
      </c>
      <c r="U198" s="240"/>
      <c r="V198" s="240"/>
      <c r="W198" s="643" t="str">
        <f>IF(B198="","",VLOOKUP(B198,入力シート!$B$153:$BE$182,49,FALSE))</f>
        <v/>
      </c>
      <c r="X198" s="643"/>
      <c r="Y198" s="643"/>
      <c r="Z198" s="643"/>
      <c r="AA198" s="643"/>
      <c r="AB198" s="240" t="s">
        <v>339</v>
      </c>
      <c r="AC198" s="240"/>
      <c r="AD198" s="240"/>
      <c r="AE198" s="643" t="str">
        <f>IF(B198="","",VLOOKUP(B198,入力シート!$B$153:$BE$182,53,FALSE))</f>
        <v/>
      </c>
      <c r="AF198" s="643"/>
    </row>
    <row r="199" spans="1:32">
      <c r="B199" s="10" t="str">
        <f>IF(入力シート!D179="","",入力シート!B179)</f>
        <v/>
      </c>
      <c r="C199" s="240" t="s">
        <v>336</v>
      </c>
      <c r="D199" s="240"/>
      <c r="E199" s="240"/>
      <c r="F199" s="643" t="str">
        <f>IF(B199="","",VLOOKUP(B199,入力シート!$B$153:$BE$182,41,FALSE))</f>
        <v/>
      </c>
      <c r="G199" s="643"/>
      <c r="H199" s="643"/>
      <c r="I199" s="643"/>
      <c r="J199" s="643"/>
      <c r="K199" s="240" t="s">
        <v>337</v>
      </c>
      <c r="L199" s="240"/>
      <c r="M199" s="240"/>
      <c r="N199" s="643" t="str">
        <f>IF(B199="","",VLOOKUP(B199,入力シート!$B$153:$BE$182,45,FALSE))</f>
        <v/>
      </c>
      <c r="O199" s="643"/>
      <c r="P199" s="643"/>
      <c r="Q199" s="643"/>
      <c r="R199" s="643"/>
      <c r="T199" s="240" t="s">
        <v>338</v>
      </c>
      <c r="U199" s="240"/>
      <c r="V199" s="240"/>
      <c r="W199" s="643" t="str">
        <f>IF(B199="","",VLOOKUP(B199,入力シート!$B$153:$BE$182,49,FALSE))</f>
        <v/>
      </c>
      <c r="X199" s="643"/>
      <c r="Y199" s="643"/>
      <c r="Z199" s="643"/>
      <c r="AA199" s="643"/>
      <c r="AB199" s="240" t="s">
        <v>339</v>
      </c>
      <c r="AC199" s="240"/>
      <c r="AD199" s="240"/>
      <c r="AE199" s="643" t="str">
        <f>IF(B199="","",VLOOKUP(B199,入力シート!$B$153:$BE$182,53,FALSE))</f>
        <v/>
      </c>
      <c r="AF199" s="643"/>
    </row>
    <row r="200" spans="1:32">
      <c r="B200" s="10" t="str">
        <f>IF(入力シート!D180="","",入力シート!B180)</f>
        <v/>
      </c>
      <c r="C200" s="240" t="s">
        <v>336</v>
      </c>
      <c r="D200" s="240"/>
      <c r="E200" s="240"/>
      <c r="F200" s="643" t="str">
        <f>IF(B200="","",VLOOKUP(B200,入力シート!$B$153:$BE$182,41,FALSE))</f>
        <v/>
      </c>
      <c r="G200" s="643"/>
      <c r="H200" s="643"/>
      <c r="I200" s="643"/>
      <c r="J200" s="643"/>
      <c r="K200" s="240" t="s">
        <v>337</v>
      </c>
      <c r="L200" s="240"/>
      <c r="M200" s="240"/>
      <c r="N200" s="643" t="str">
        <f>IF(B200="","",VLOOKUP(B200,入力シート!$B$153:$BE$182,45,FALSE))</f>
        <v/>
      </c>
      <c r="O200" s="643"/>
      <c r="P200" s="643"/>
      <c r="Q200" s="643"/>
      <c r="R200" s="643"/>
      <c r="T200" s="240" t="s">
        <v>338</v>
      </c>
      <c r="U200" s="240"/>
      <c r="V200" s="240"/>
      <c r="W200" s="643" t="str">
        <f>IF(B200="","",VLOOKUP(B200,入力シート!$B$153:$BE$182,49,FALSE))</f>
        <v/>
      </c>
      <c r="X200" s="643"/>
      <c r="Y200" s="643"/>
      <c r="Z200" s="643"/>
      <c r="AA200" s="643"/>
      <c r="AB200" s="240" t="s">
        <v>339</v>
      </c>
      <c r="AC200" s="240"/>
      <c r="AD200" s="240"/>
      <c r="AE200" s="643" t="str">
        <f>IF(B200="","",VLOOKUP(B200,入力シート!$B$153:$BE$182,53,FALSE))</f>
        <v/>
      </c>
      <c r="AF200" s="643"/>
    </row>
    <row r="201" spans="1:32">
      <c r="B201" s="10" t="str">
        <f>IF(入力シート!D181="","",入力シート!B181)</f>
        <v/>
      </c>
      <c r="C201" s="240" t="s">
        <v>336</v>
      </c>
      <c r="D201" s="240"/>
      <c r="E201" s="240"/>
      <c r="F201" s="643" t="str">
        <f>IF(B201="","",VLOOKUP(B201,入力シート!$B$153:$BE$182,41,FALSE))</f>
        <v/>
      </c>
      <c r="G201" s="643"/>
      <c r="H201" s="643"/>
      <c r="I201" s="643"/>
      <c r="J201" s="643"/>
      <c r="K201" s="240" t="s">
        <v>340</v>
      </c>
      <c r="L201" s="240"/>
      <c r="M201" s="240"/>
      <c r="N201" s="643" t="str">
        <f>IF(B201="","",VLOOKUP(B201,入力シート!$B$153:$BE$182,45,FALSE))</f>
        <v/>
      </c>
      <c r="O201" s="643"/>
      <c r="P201" s="643"/>
      <c r="Q201" s="643"/>
      <c r="R201" s="643"/>
      <c r="T201" s="240" t="s">
        <v>338</v>
      </c>
      <c r="U201" s="240"/>
      <c r="V201" s="240"/>
      <c r="W201" s="643" t="str">
        <f>IF(B201="","",VLOOKUP(B201,入力シート!$B$153:$BE$182,49,FALSE))</f>
        <v/>
      </c>
      <c r="X201" s="643"/>
      <c r="Y201" s="643"/>
      <c r="Z201" s="643"/>
      <c r="AA201" s="643"/>
      <c r="AB201" s="240" t="s">
        <v>339</v>
      </c>
      <c r="AC201" s="240"/>
      <c r="AD201" s="240"/>
      <c r="AE201" s="643" t="str">
        <f>IF(B201="","",VLOOKUP(B201,入力シート!$B$153:$BE$182,53,FALSE))</f>
        <v/>
      </c>
      <c r="AF201" s="643"/>
    </row>
    <row r="202" spans="1:32">
      <c r="B202" s="10" t="str">
        <f>IF(入力シート!D182="","",入力シート!B182)</f>
        <v/>
      </c>
      <c r="C202" s="240" t="s">
        <v>336</v>
      </c>
      <c r="D202" s="240"/>
      <c r="E202" s="240"/>
      <c r="F202" s="643" t="str">
        <f>IF(B202="","",VLOOKUP(B202,入力シート!$B$153:$BE$182,41,FALSE))</f>
        <v/>
      </c>
      <c r="G202" s="643"/>
      <c r="H202" s="643"/>
      <c r="I202" s="643"/>
      <c r="J202" s="643"/>
      <c r="K202" s="646" t="s">
        <v>337</v>
      </c>
      <c r="L202" s="646"/>
      <c r="M202" s="646"/>
      <c r="N202" s="643" t="str">
        <f>IF(B202="","",VLOOKUP(B202,入力シート!$B$153:$BE$182,45,FALSE))</f>
        <v/>
      </c>
      <c r="O202" s="643"/>
      <c r="P202" s="643"/>
      <c r="Q202" s="643"/>
      <c r="R202" s="643"/>
      <c r="T202" s="240" t="s">
        <v>338</v>
      </c>
      <c r="U202" s="240"/>
      <c r="V202" s="240"/>
      <c r="W202" s="643" t="str">
        <f>IF(B202="","",VLOOKUP(B202,入力シート!$B$153:$BE$182,49,FALSE))</f>
        <v/>
      </c>
      <c r="X202" s="643"/>
      <c r="Y202" s="643"/>
      <c r="Z202" s="643"/>
      <c r="AA202" s="643"/>
      <c r="AB202" s="240" t="s">
        <v>339</v>
      </c>
      <c r="AC202" s="240"/>
      <c r="AD202" s="240"/>
      <c r="AE202" s="643" t="str">
        <f>IF(B202="","",VLOOKUP(B202,入力シート!$B$153:$BE$182,53,FALSE))</f>
        <v/>
      </c>
      <c r="AF202" s="643"/>
    </row>
    <row r="203" spans="1:32">
      <c r="C203" s="165"/>
      <c r="D203" s="165"/>
      <c r="E203" s="165"/>
      <c r="F203" s="165"/>
      <c r="G203" s="156"/>
      <c r="H203" s="156"/>
      <c r="I203" s="156"/>
      <c r="J203" s="156"/>
      <c r="K203" s="156"/>
    </row>
    <row r="204" spans="1:32">
      <c r="E204" s="148"/>
      <c r="F204" s="148"/>
      <c r="G204" s="148"/>
      <c r="H204" s="148"/>
      <c r="I204" s="23"/>
      <c r="J204" s="23"/>
      <c r="K204" s="23"/>
      <c r="L204" s="23"/>
      <c r="M204" s="23"/>
      <c r="N204" s="23"/>
      <c r="O204" s="23"/>
      <c r="P204" s="23"/>
      <c r="Q204" s="23"/>
      <c r="R204" s="23"/>
      <c r="S204" s="148"/>
      <c r="T204" s="148"/>
      <c r="U204" s="148"/>
      <c r="V204" s="148"/>
      <c r="W204" s="23"/>
      <c r="X204" s="23"/>
      <c r="Y204" s="23"/>
      <c r="Z204" s="23"/>
      <c r="AA204" s="23"/>
      <c r="AB204" s="23"/>
      <c r="AC204" s="23"/>
      <c r="AD204" s="23"/>
    </row>
    <row r="205" spans="1:32">
      <c r="A205" s="644" t="s">
        <v>341</v>
      </c>
      <c r="B205" s="644"/>
      <c r="C205" s="645" t="s">
        <v>342</v>
      </c>
      <c r="D205" s="645"/>
      <c r="E205" s="645"/>
      <c r="F205" s="645"/>
      <c r="G205" s="645"/>
      <c r="H205" s="645"/>
      <c r="I205" s="645"/>
      <c r="J205" s="645"/>
      <c r="K205" s="645"/>
      <c r="L205" s="645"/>
      <c r="M205" s="645"/>
      <c r="N205" s="645"/>
      <c r="O205" s="645"/>
      <c r="P205" s="645"/>
      <c r="Q205" s="645"/>
      <c r="R205" s="645"/>
      <c r="S205" s="645"/>
      <c r="T205" s="645"/>
      <c r="U205" s="645"/>
      <c r="V205" s="645"/>
      <c r="W205" s="645"/>
      <c r="X205" s="645"/>
      <c r="Y205" s="645"/>
      <c r="Z205" s="645"/>
      <c r="AA205" s="645"/>
      <c r="AB205" s="645"/>
      <c r="AC205" s="645"/>
      <c r="AD205" s="645"/>
      <c r="AE205" s="645"/>
      <c r="AF205" s="645"/>
    </row>
    <row r="206" spans="1:32">
      <c r="A206" s="157"/>
      <c r="B206" s="157"/>
      <c r="C206" s="645"/>
      <c r="D206" s="645"/>
      <c r="E206" s="645"/>
      <c r="F206" s="645"/>
      <c r="G206" s="645"/>
      <c r="H206" s="645"/>
      <c r="I206" s="645"/>
      <c r="J206" s="645"/>
      <c r="K206" s="645"/>
      <c r="L206" s="645"/>
      <c r="M206" s="645"/>
      <c r="N206" s="645"/>
      <c r="O206" s="645"/>
      <c r="P206" s="645"/>
      <c r="Q206" s="645"/>
      <c r="R206" s="645"/>
      <c r="S206" s="645"/>
      <c r="T206" s="645"/>
      <c r="U206" s="645"/>
      <c r="V206" s="645"/>
      <c r="W206" s="645"/>
      <c r="X206" s="645"/>
      <c r="Y206" s="645"/>
      <c r="Z206" s="645"/>
      <c r="AA206" s="645"/>
      <c r="AB206" s="645"/>
      <c r="AC206" s="645"/>
      <c r="AD206" s="645"/>
      <c r="AE206" s="645"/>
      <c r="AF206" s="645"/>
    </row>
    <row r="207" spans="1:32">
      <c r="A207" s="158"/>
      <c r="B207" s="158"/>
      <c r="C207" s="645"/>
      <c r="D207" s="645"/>
      <c r="E207" s="645"/>
      <c r="F207" s="645"/>
      <c r="G207" s="645"/>
      <c r="H207" s="645"/>
      <c r="I207" s="645"/>
      <c r="J207" s="645"/>
      <c r="K207" s="645"/>
      <c r="L207" s="645"/>
      <c r="M207" s="645"/>
      <c r="N207" s="645"/>
      <c r="O207" s="645"/>
      <c r="P207" s="645"/>
      <c r="Q207" s="645"/>
      <c r="R207" s="645"/>
      <c r="S207" s="645"/>
      <c r="T207" s="645"/>
      <c r="U207" s="645"/>
      <c r="V207" s="645"/>
      <c r="W207" s="645"/>
      <c r="X207" s="645"/>
      <c r="Y207" s="645"/>
      <c r="Z207" s="645"/>
      <c r="AA207" s="645"/>
      <c r="AB207" s="645"/>
      <c r="AC207" s="645"/>
      <c r="AD207" s="645"/>
      <c r="AE207" s="645"/>
      <c r="AF207" s="645"/>
    </row>
  </sheetData>
  <sheetProtection sheet="1" selectLockedCells="1" selectUnlockedCells="1"/>
  <mergeCells count="527">
    <mergeCell ref="A1:AF1"/>
    <mergeCell ref="A2:AF2"/>
    <mergeCell ref="A4:AF4"/>
    <mergeCell ref="B6:AD6"/>
    <mergeCell ref="C7:N7"/>
    <mergeCell ref="O7:Q7"/>
    <mergeCell ref="R7:V7"/>
    <mergeCell ref="W7:AD7"/>
    <mergeCell ref="C10:N10"/>
    <mergeCell ref="O10:Q10"/>
    <mergeCell ref="R10:V10"/>
    <mergeCell ref="W10:AD10"/>
    <mergeCell ref="C11:N11"/>
    <mergeCell ref="O11:Q11"/>
    <mergeCell ref="R11:V11"/>
    <mergeCell ref="W11:AD11"/>
    <mergeCell ref="C8:N8"/>
    <mergeCell ref="O8:Q8"/>
    <mergeCell ref="R8:V8"/>
    <mergeCell ref="W8:AD8"/>
    <mergeCell ref="C9:N9"/>
    <mergeCell ref="O9:Q9"/>
    <mergeCell ref="R9:V9"/>
    <mergeCell ref="W9:AD9"/>
    <mergeCell ref="C14:N14"/>
    <mergeCell ref="O14:Q14"/>
    <mergeCell ref="R14:V14"/>
    <mergeCell ref="W14:AD14"/>
    <mergeCell ref="C15:N15"/>
    <mergeCell ref="O15:Q15"/>
    <mergeCell ref="R15:V15"/>
    <mergeCell ref="W15:AD15"/>
    <mergeCell ref="C12:N12"/>
    <mergeCell ref="O12:Q12"/>
    <mergeCell ref="R12:V12"/>
    <mergeCell ref="W12:AD12"/>
    <mergeCell ref="C13:N13"/>
    <mergeCell ref="O13:Q13"/>
    <mergeCell ref="R13:V13"/>
    <mergeCell ref="W13:AD13"/>
    <mergeCell ref="C16:N16"/>
    <mergeCell ref="O16:Q16"/>
    <mergeCell ref="R16:V16"/>
    <mergeCell ref="W16:AD16"/>
    <mergeCell ref="B39:AF39"/>
    <mergeCell ref="E40:L40"/>
    <mergeCell ref="N40:T40"/>
    <mergeCell ref="U40:Z40"/>
    <mergeCell ref="R18:V18"/>
    <mergeCell ref="W18:AD18"/>
    <mergeCell ref="C21:N21"/>
    <mergeCell ref="O21:Q21"/>
    <mergeCell ref="R21:V21"/>
    <mergeCell ref="W21:AD21"/>
    <mergeCell ref="C22:N22"/>
    <mergeCell ref="O22:Q22"/>
    <mergeCell ref="R22:V22"/>
    <mergeCell ref="W22:AD22"/>
    <mergeCell ref="C19:N19"/>
    <mergeCell ref="O19:Q19"/>
    <mergeCell ref="R19:V19"/>
    <mergeCell ref="W19:AD19"/>
    <mergeCell ref="C20:N20"/>
    <mergeCell ref="O20:Q20"/>
    <mergeCell ref="B74:AF74"/>
    <mergeCell ref="C53:L53"/>
    <mergeCell ref="C54:L54"/>
    <mergeCell ref="C55:L55"/>
    <mergeCell ref="C56:L56"/>
    <mergeCell ref="C72:L72"/>
    <mergeCell ref="C62:L62"/>
    <mergeCell ref="C63:L63"/>
    <mergeCell ref="C64:L64"/>
    <mergeCell ref="C65:L65"/>
    <mergeCell ref="C70:L70"/>
    <mergeCell ref="C71:L71"/>
    <mergeCell ref="C90:AF90"/>
    <mergeCell ref="C91:AF91"/>
    <mergeCell ref="C92:AF92"/>
    <mergeCell ref="C93:AF93"/>
    <mergeCell ref="C94:AF94"/>
    <mergeCell ref="C101:AF101"/>
    <mergeCell ref="C102:AF102"/>
    <mergeCell ref="C75:AF75"/>
    <mergeCell ref="C76:AF76"/>
    <mergeCell ref="C77:AF77"/>
    <mergeCell ref="C78:AF78"/>
    <mergeCell ref="C79:AF79"/>
    <mergeCell ref="C80:AF80"/>
    <mergeCell ref="C128:AF128"/>
    <mergeCell ref="C135:AF135"/>
    <mergeCell ref="C136:AF136"/>
    <mergeCell ref="C129:AF129"/>
    <mergeCell ref="C130:AF130"/>
    <mergeCell ref="C131:AF131"/>
    <mergeCell ref="C132:AF132"/>
    <mergeCell ref="C81:AF81"/>
    <mergeCell ref="C82:AF82"/>
    <mergeCell ref="C83:AF83"/>
    <mergeCell ref="C84:AF84"/>
    <mergeCell ref="B106:AF106"/>
    <mergeCell ref="C107:AF107"/>
    <mergeCell ref="C85:AF85"/>
    <mergeCell ref="C86:AF86"/>
    <mergeCell ref="C87:AF87"/>
    <mergeCell ref="C88:AF88"/>
    <mergeCell ref="C95:AF95"/>
    <mergeCell ref="C96:AF96"/>
    <mergeCell ref="C97:AF97"/>
    <mergeCell ref="C98:AF98"/>
    <mergeCell ref="C99:AF99"/>
    <mergeCell ref="C100:AF100"/>
    <mergeCell ref="C89:AF89"/>
    <mergeCell ref="C119:AF119"/>
    <mergeCell ref="C120:AF120"/>
    <mergeCell ref="C121:AF121"/>
    <mergeCell ref="C122:AF122"/>
    <mergeCell ref="C123:AF123"/>
    <mergeCell ref="C124:AF124"/>
    <mergeCell ref="C125:AF125"/>
    <mergeCell ref="C126:AF126"/>
    <mergeCell ref="C127:AF127"/>
    <mergeCell ref="C153:J153"/>
    <mergeCell ref="K153:M153"/>
    <mergeCell ref="C154:J154"/>
    <mergeCell ref="K154:M154"/>
    <mergeCell ref="C147:J147"/>
    <mergeCell ref="K147:M147"/>
    <mergeCell ref="C148:J148"/>
    <mergeCell ref="K148:M148"/>
    <mergeCell ref="C149:J149"/>
    <mergeCell ref="K149:M149"/>
    <mergeCell ref="C151:J151"/>
    <mergeCell ref="K151:M151"/>
    <mergeCell ref="C152:J152"/>
    <mergeCell ref="K152:M152"/>
    <mergeCell ref="T173:V173"/>
    <mergeCell ref="W173:AA173"/>
    <mergeCell ref="AB173:AD173"/>
    <mergeCell ref="AE173:AF173"/>
    <mergeCell ref="C174:E174"/>
    <mergeCell ref="F174:J174"/>
    <mergeCell ref="K174:M174"/>
    <mergeCell ref="N174:R174"/>
    <mergeCell ref="T174:V174"/>
    <mergeCell ref="C173:E173"/>
    <mergeCell ref="F173:J173"/>
    <mergeCell ref="K173:M173"/>
    <mergeCell ref="AE176:AF176"/>
    <mergeCell ref="W174:AA174"/>
    <mergeCell ref="AB174:AD174"/>
    <mergeCell ref="AE174:AF174"/>
    <mergeCell ref="C175:E175"/>
    <mergeCell ref="F175:J175"/>
    <mergeCell ref="K175:M175"/>
    <mergeCell ref="N175:R175"/>
    <mergeCell ref="T175:V175"/>
    <mergeCell ref="W175:AA175"/>
    <mergeCell ref="AB175:AD175"/>
    <mergeCell ref="AB177:AD177"/>
    <mergeCell ref="AE177:AF177"/>
    <mergeCell ref="A205:B205"/>
    <mergeCell ref="C205:AF207"/>
    <mergeCell ref="C17:N17"/>
    <mergeCell ref="O17:Q17"/>
    <mergeCell ref="R17:V17"/>
    <mergeCell ref="W17:AD17"/>
    <mergeCell ref="C18:N18"/>
    <mergeCell ref="O18:Q18"/>
    <mergeCell ref="C177:E177"/>
    <mergeCell ref="F177:J177"/>
    <mergeCell ref="K177:M177"/>
    <mergeCell ref="N177:R177"/>
    <mergeCell ref="T177:V177"/>
    <mergeCell ref="W177:AA177"/>
    <mergeCell ref="AE175:AF175"/>
    <mergeCell ref="C176:E176"/>
    <mergeCell ref="F176:J176"/>
    <mergeCell ref="K176:M176"/>
    <mergeCell ref="N176:R176"/>
    <mergeCell ref="T176:V176"/>
    <mergeCell ref="W176:AA176"/>
    <mergeCell ref="AB176:AD176"/>
    <mergeCell ref="R20:V20"/>
    <mergeCell ref="W20:AD20"/>
    <mergeCell ref="C25:N25"/>
    <mergeCell ref="O25:Q25"/>
    <mergeCell ref="R25:V25"/>
    <mergeCell ref="W25:AD25"/>
    <mergeCell ref="C26:N26"/>
    <mergeCell ref="O26:Q26"/>
    <mergeCell ref="R26:V26"/>
    <mergeCell ref="W26:AD26"/>
    <mergeCell ref="C23:N23"/>
    <mergeCell ref="O23:Q23"/>
    <mergeCell ref="R23:V23"/>
    <mergeCell ref="W23:AD23"/>
    <mergeCell ref="C24:N24"/>
    <mergeCell ref="O24:Q24"/>
    <mergeCell ref="R24:V24"/>
    <mergeCell ref="W24:AD24"/>
    <mergeCell ref="C29:N29"/>
    <mergeCell ref="O29:Q29"/>
    <mergeCell ref="R29:V29"/>
    <mergeCell ref="W29:AD29"/>
    <mergeCell ref="C30:N30"/>
    <mergeCell ref="O30:Q30"/>
    <mergeCell ref="R30:V30"/>
    <mergeCell ref="W30:AD30"/>
    <mergeCell ref="C27:N27"/>
    <mergeCell ref="O27:Q27"/>
    <mergeCell ref="R27:V27"/>
    <mergeCell ref="W27:AD27"/>
    <mergeCell ref="C28:N28"/>
    <mergeCell ref="O28:Q28"/>
    <mergeCell ref="R28:V28"/>
    <mergeCell ref="W28:AD28"/>
    <mergeCell ref="C33:N33"/>
    <mergeCell ref="O33:Q33"/>
    <mergeCell ref="R33:V33"/>
    <mergeCell ref="W33:AD33"/>
    <mergeCell ref="C34:N34"/>
    <mergeCell ref="O34:Q34"/>
    <mergeCell ref="R34:V34"/>
    <mergeCell ref="W34:AD34"/>
    <mergeCell ref="C31:N31"/>
    <mergeCell ref="O31:Q31"/>
    <mergeCell ref="R31:V31"/>
    <mergeCell ref="W31:AD31"/>
    <mergeCell ref="C32:N32"/>
    <mergeCell ref="O32:Q32"/>
    <mergeCell ref="R32:V32"/>
    <mergeCell ref="W32:AD32"/>
    <mergeCell ref="C35:N35"/>
    <mergeCell ref="O35:Q35"/>
    <mergeCell ref="R35:V35"/>
    <mergeCell ref="W35:AD35"/>
    <mergeCell ref="C36:N36"/>
    <mergeCell ref="O36:Q36"/>
    <mergeCell ref="R36:V36"/>
    <mergeCell ref="W36:AD36"/>
    <mergeCell ref="B42:AF42"/>
    <mergeCell ref="C43:L43"/>
    <mergeCell ref="C44:L44"/>
    <mergeCell ref="C45:L45"/>
    <mergeCell ref="C46:L46"/>
    <mergeCell ref="C47:L47"/>
    <mergeCell ref="C66:L66"/>
    <mergeCell ref="C67:L67"/>
    <mergeCell ref="C68:L68"/>
    <mergeCell ref="C69:L69"/>
    <mergeCell ref="C57:L57"/>
    <mergeCell ref="C58:L58"/>
    <mergeCell ref="C59:L59"/>
    <mergeCell ref="C60:L60"/>
    <mergeCell ref="C61:L61"/>
    <mergeCell ref="C48:L48"/>
    <mergeCell ref="C49:L49"/>
    <mergeCell ref="C50:L50"/>
    <mergeCell ref="C51:L51"/>
    <mergeCell ref="C52:L52"/>
    <mergeCell ref="C103:AF103"/>
    <mergeCell ref="C104:AF104"/>
    <mergeCell ref="C117:AF117"/>
    <mergeCell ref="C118:AF118"/>
    <mergeCell ref="C108:AF108"/>
    <mergeCell ref="C109:AF109"/>
    <mergeCell ref="C110:AF110"/>
    <mergeCell ref="C111:AF111"/>
    <mergeCell ref="C112:AF112"/>
    <mergeCell ref="C113:AF113"/>
    <mergeCell ref="C114:AF114"/>
    <mergeCell ref="C115:AF115"/>
    <mergeCell ref="C116:AF116"/>
    <mergeCell ref="C133:AF133"/>
    <mergeCell ref="C134:AF134"/>
    <mergeCell ref="C150:J150"/>
    <mergeCell ref="K150:M150"/>
    <mergeCell ref="C144:J144"/>
    <mergeCell ref="K144:M144"/>
    <mergeCell ref="C145:J145"/>
    <mergeCell ref="K145:M145"/>
    <mergeCell ref="C146:J146"/>
    <mergeCell ref="K146:M146"/>
    <mergeCell ref="C141:J141"/>
    <mergeCell ref="K141:M141"/>
    <mergeCell ref="C142:J142"/>
    <mergeCell ref="K142:M142"/>
    <mergeCell ref="C143:J143"/>
    <mergeCell ref="K143:M143"/>
    <mergeCell ref="B138:AF138"/>
    <mergeCell ref="E139:L139"/>
    <mergeCell ref="C140:AD140"/>
    <mergeCell ref="C158:J158"/>
    <mergeCell ref="K158:M158"/>
    <mergeCell ref="C159:J159"/>
    <mergeCell ref="K159:M159"/>
    <mergeCell ref="C160:J160"/>
    <mergeCell ref="K160:M160"/>
    <mergeCell ref="C155:J155"/>
    <mergeCell ref="K155:M155"/>
    <mergeCell ref="C156:J156"/>
    <mergeCell ref="K156:M156"/>
    <mergeCell ref="C157:J157"/>
    <mergeCell ref="K157:M157"/>
    <mergeCell ref="C164:J164"/>
    <mergeCell ref="K164:M164"/>
    <mergeCell ref="C165:J165"/>
    <mergeCell ref="K165:M165"/>
    <mergeCell ref="C166:J166"/>
    <mergeCell ref="K166:M166"/>
    <mergeCell ref="C161:J161"/>
    <mergeCell ref="K161:M161"/>
    <mergeCell ref="C162:J162"/>
    <mergeCell ref="K162:M162"/>
    <mergeCell ref="C163:J163"/>
    <mergeCell ref="K163:M163"/>
    <mergeCell ref="C170:J170"/>
    <mergeCell ref="K170:M170"/>
    <mergeCell ref="C178:E178"/>
    <mergeCell ref="F178:J178"/>
    <mergeCell ref="K178:M178"/>
    <mergeCell ref="N178:R178"/>
    <mergeCell ref="C167:J167"/>
    <mergeCell ref="K167:M167"/>
    <mergeCell ref="C168:J168"/>
    <mergeCell ref="K168:M168"/>
    <mergeCell ref="C169:J169"/>
    <mergeCell ref="K169:M169"/>
    <mergeCell ref="N173:R173"/>
    <mergeCell ref="B172:F172"/>
    <mergeCell ref="T178:V178"/>
    <mergeCell ref="W178:AA178"/>
    <mergeCell ref="AB178:AD178"/>
    <mergeCell ref="AE178:AF178"/>
    <mergeCell ref="C179:E179"/>
    <mergeCell ref="F179:J179"/>
    <mergeCell ref="K179:M179"/>
    <mergeCell ref="N179:R179"/>
    <mergeCell ref="T179:V179"/>
    <mergeCell ref="W179:AA179"/>
    <mergeCell ref="AB179:AD179"/>
    <mergeCell ref="AE179:AF179"/>
    <mergeCell ref="C180:E180"/>
    <mergeCell ref="F180:J180"/>
    <mergeCell ref="K180:M180"/>
    <mergeCell ref="N180:R180"/>
    <mergeCell ref="T180:V180"/>
    <mergeCell ref="W180:AA180"/>
    <mergeCell ref="AB180:AD180"/>
    <mergeCell ref="AE180:AF180"/>
    <mergeCell ref="AB181:AD181"/>
    <mergeCell ref="AE181:AF181"/>
    <mergeCell ref="C182:E182"/>
    <mergeCell ref="F182:J182"/>
    <mergeCell ref="K182:M182"/>
    <mergeCell ref="N182:R182"/>
    <mergeCell ref="T182:V182"/>
    <mergeCell ref="W182:AA182"/>
    <mergeCell ref="AB182:AD182"/>
    <mergeCell ref="AE182:AF182"/>
    <mergeCell ref="C181:E181"/>
    <mergeCell ref="F181:J181"/>
    <mergeCell ref="K181:M181"/>
    <mergeCell ref="N181:R181"/>
    <mergeCell ref="T181:V181"/>
    <mergeCell ref="W181:AA181"/>
    <mergeCell ref="AB183:AD183"/>
    <mergeCell ref="AE183:AF183"/>
    <mergeCell ref="C184:E184"/>
    <mergeCell ref="F184:J184"/>
    <mergeCell ref="K184:M184"/>
    <mergeCell ref="N184:R184"/>
    <mergeCell ref="T184:V184"/>
    <mergeCell ref="W184:AA184"/>
    <mergeCell ref="AB184:AD184"/>
    <mergeCell ref="AE184:AF184"/>
    <mergeCell ref="C183:E183"/>
    <mergeCell ref="F183:J183"/>
    <mergeCell ref="K183:M183"/>
    <mergeCell ref="N183:R183"/>
    <mergeCell ref="T183:V183"/>
    <mergeCell ref="W183:AA183"/>
    <mergeCell ref="AB185:AD185"/>
    <mergeCell ref="AE185:AF185"/>
    <mergeCell ref="C186:E186"/>
    <mergeCell ref="F186:J186"/>
    <mergeCell ref="K186:M186"/>
    <mergeCell ref="N186:R186"/>
    <mergeCell ref="T186:V186"/>
    <mergeCell ref="W186:AA186"/>
    <mergeCell ref="AB186:AD186"/>
    <mergeCell ref="AE186:AF186"/>
    <mergeCell ref="C185:E185"/>
    <mergeCell ref="F185:J185"/>
    <mergeCell ref="K185:M185"/>
    <mergeCell ref="N185:R185"/>
    <mergeCell ref="T185:V185"/>
    <mergeCell ref="W185:AA185"/>
    <mergeCell ref="AB187:AD187"/>
    <mergeCell ref="AE187:AF187"/>
    <mergeCell ref="C188:E188"/>
    <mergeCell ref="F188:J188"/>
    <mergeCell ref="K188:M188"/>
    <mergeCell ref="N188:R188"/>
    <mergeCell ref="T188:V188"/>
    <mergeCell ref="W188:AA188"/>
    <mergeCell ref="AB188:AD188"/>
    <mergeCell ref="AE188:AF188"/>
    <mergeCell ref="C187:E187"/>
    <mergeCell ref="F187:J187"/>
    <mergeCell ref="K187:M187"/>
    <mergeCell ref="N187:R187"/>
    <mergeCell ref="T187:V187"/>
    <mergeCell ref="W187:AA187"/>
    <mergeCell ref="AB189:AD189"/>
    <mergeCell ref="AE189:AF189"/>
    <mergeCell ref="C190:E190"/>
    <mergeCell ref="F190:J190"/>
    <mergeCell ref="K190:M190"/>
    <mergeCell ref="N190:R190"/>
    <mergeCell ref="T190:V190"/>
    <mergeCell ref="W190:AA190"/>
    <mergeCell ref="AB190:AD190"/>
    <mergeCell ref="AE190:AF190"/>
    <mergeCell ref="C189:E189"/>
    <mergeCell ref="F189:J189"/>
    <mergeCell ref="K189:M189"/>
    <mergeCell ref="N189:R189"/>
    <mergeCell ref="T189:V189"/>
    <mergeCell ref="W189:AA189"/>
    <mergeCell ref="AB191:AD191"/>
    <mergeCell ref="AE191:AF191"/>
    <mergeCell ref="C192:E192"/>
    <mergeCell ref="F192:J192"/>
    <mergeCell ref="K192:M192"/>
    <mergeCell ref="N192:R192"/>
    <mergeCell ref="T192:V192"/>
    <mergeCell ref="W192:AA192"/>
    <mergeCell ref="AB192:AD192"/>
    <mergeCell ref="AE192:AF192"/>
    <mergeCell ref="C191:E191"/>
    <mergeCell ref="F191:J191"/>
    <mergeCell ref="K191:M191"/>
    <mergeCell ref="N191:R191"/>
    <mergeCell ref="T191:V191"/>
    <mergeCell ref="W191:AA191"/>
    <mergeCell ref="AB193:AD193"/>
    <mergeCell ref="AE193:AF193"/>
    <mergeCell ref="C194:E194"/>
    <mergeCell ref="F194:J194"/>
    <mergeCell ref="K194:M194"/>
    <mergeCell ref="N194:R194"/>
    <mergeCell ref="T194:V194"/>
    <mergeCell ref="W194:AA194"/>
    <mergeCell ref="AB194:AD194"/>
    <mergeCell ref="AE194:AF194"/>
    <mergeCell ref="C193:E193"/>
    <mergeCell ref="F193:J193"/>
    <mergeCell ref="K193:M193"/>
    <mergeCell ref="N193:R193"/>
    <mergeCell ref="T193:V193"/>
    <mergeCell ref="W193:AA193"/>
    <mergeCell ref="AB195:AD195"/>
    <mergeCell ref="AE195:AF195"/>
    <mergeCell ref="C196:E196"/>
    <mergeCell ref="F196:J196"/>
    <mergeCell ref="K196:M196"/>
    <mergeCell ref="N196:R196"/>
    <mergeCell ref="T196:V196"/>
    <mergeCell ref="W196:AA196"/>
    <mergeCell ref="AB196:AD196"/>
    <mergeCell ref="AE196:AF196"/>
    <mergeCell ref="C195:E195"/>
    <mergeCell ref="F195:J195"/>
    <mergeCell ref="K195:M195"/>
    <mergeCell ref="N195:R195"/>
    <mergeCell ref="T195:V195"/>
    <mergeCell ref="W195:AA195"/>
    <mergeCell ref="AB197:AD197"/>
    <mergeCell ref="AE197:AF197"/>
    <mergeCell ref="C198:E198"/>
    <mergeCell ref="F198:J198"/>
    <mergeCell ref="K198:M198"/>
    <mergeCell ref="N198:R198"/>
    <mergeCell ref="T198:V198"/>
    <mergeCell ref="W198:AA198"/>
    <mergeCell ref="AB198:AD198"/>
    <mergeCell ref="AE198:AF198"/>
    <mergeCell ref="C197:E197"/>
    <mergeCell ref="F197:J197"/>
    <mergeCell ref="K197:M197"/>
    <mergeCell ref="N197:R197"/>
    <mergeCell ref="T197:V197"/>
    <mergeCell ref="W197:AA197"/>
    <mergeCell ref="AB199:AD199"/>
    <mergeCell ref="AE199:AF199"/>
    <mergeCell ref="C200:E200"/>
    <mergeCell ref="F200:J200"/>
    <mergeCell ref="K200:M200"/>
    <mergeCell ref="N200:R200"/>
    <mergeCell ref="T200:V200"/>
    <mergeCell ref="W200:AA200"/>
    <mergeCell ref="AB200:AD200"/>
    <mergeCell ref="AE200:AF200"/>
    <mergeCell ref="C199:E199"/>
    <mergeCell ref="F199:J199"/>
    <mergeCell ref="K199:M199"/>
    <mergeCell ref="N199:R199"/>
    <mergeCell ref="T199:V199"/>
    <mergeCell ref="W199:AA199"/>
    <mergeCell ref="AB201:AD201"/>
    <mergeCell ref="AE201:AF201"/>
    <mergeCell ref="C202:E202"/>
    <mergeCell ref="F202:J202"/>
    <mergeCell ref="K202:M202"/>
    <mergeCell ref="N202:R202"/>
    <mergeCell ref="T202:V202"/>
    <mergeCell ref="W202:AA202"/>
    <mergeCell ref="AB202:AD202"/>
    <mergeCell ref="AE202:AF202"/>
    <mergeCell ref="C201:E201"/>
    <mergeCell ref="F201:J201"/>
    <mergeCell ref="K201:M201"/>
    <mergeCell ref="N201:R201"/>
    <mergeCell ref="T201:V201"/>
    <mergeCell ref="W201:AA201"/>
  </mergeCells>
  <phoneticPr fontId="7"/>
  <printOptions horizontalCentered="1"/>
  <pageMargins left="0.59055118110236215" right="0.59055118110236215" top="0.59055118110236215" bottom="0.59055118110236215" header="0.39370078740157483" footer="0.27559055118110237"/>
  <pageSetup paperSize="9" scale="23" orientation="portrait" blackAndWhite="1" r:id="rId1"/>
  <headerFooter>
    <oddFooter xml:space="preserve">&amp;C&amp;8
</oddFooter>
  </headerFooter>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ㅤ</dc:creator>
  <cp:keywords/>
  <dc:description/>
  <cp:lastModifiedBy>car_mg3@d.frontier-di.co.jp</cp:lastModifiedBy>
  <cp:revision/>
  <dcterms:created xsi:type="dcterms:W3CDTF">2020-12-14T04:29:59Z</dcterms:created>
  <dcterms:modified xsi:type="dcterms:W3CDTF">2025-10-21T07:03:34Z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3.1.9.0</vt:lpwstr>
    </vt:vector>
  </property>
  <property fmtid="{DCFEDD21-7773-49B2-8022-6FC58DB5260B}" pid="3" name="LastSavedVersion">
    <vt:lpwstr>3.1.9.0</vt:lpwstr>
  </property>
  <property fmtid="{DCFEDD21-7773-49B2-8022-6FC58DB5260B}" pid="4" name="LastSavedDate">
    <vt:filetime>2022-05-29T15:30:24Z</vt:filetime>
  </property>
</Properties>
</file>